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rIFnZoFBVGggNom34s6rrilxtvGxil6GTNNlsgXIHmc9NWGoQ39WxQoKITckMfnKBWJ0XtH5kuhWK5ZsS/3w==" workbookSaltValue="Ep39s53WOAjhA2DBHiqNjw=="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IE76" i="4"/>
  <c r="BZ51" i="4"/>
  <c r="GQ30" i="4"/>
  <c r="BZ30" i="4"/>
  <c r="LT76" i="4"/>
  <c r="GQ51" i="4"/>
  <c r="LH30" i="4"/>
  <c r="FX30" i="4"/>
  <c r="BG30" i="4"/>
  <c r="HP76" i="4"/>
  <c r="BG51" i="4"/>
  <c r="AV76" i="4"/>
  <c r="KO51" i="4"/>
  <c r="KO30" i="4"/>
  <c r="LE76" i="4"/>
  <c r="FX51" i="4"/>
  <c r="HA76" i="4"/>
  <c r="AN51" i="4"/>
  <c r="FE30" i="4"/>
  <c r="AG76" i="4"/>
  <c r="JV51" i="4"/>
  <c r="KP76" i="4"/>
  <c r="AN30" i="4"/>
  <c r="JV30" i="4"/>
  <c r="FE51" i="4"/>
  <c r="KA76" i="4"/>
  <c r="EL51" i="4"/>
  <c r="JC30" i="4"/>
  <c r="GL76" i="4"/>
  <c r="U51" i="4"/>
  <c r="EL30" i="4"/>
  <c r="U30" i="4"/>
  <c r="R76" i="4"/>
  <c r="JC51" i="4"/>
</calcChain>
</file>

<file path=xl/sharedStrings.xml><?xml version="1.0" encoding="utf-8"?>
<sst xmlns="http://schemas.openxmlformats.org/spreadsheetml/2006/main" count="294" uniqueCount="143">
  <si>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</si>
  <si>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</si>
  <si>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</si>
  <si>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</si>
  <si>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</si>
  <si>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</si>
  <si>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</si>
  <si>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</si>
  <si>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</si>
  <si>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</si>
  <si>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</si>
  <si>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</si>
  <si>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</si>
  <si>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</si>
  <si>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</si>
  <si>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</si>
  <si>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</si>
  <si>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</si>
  <si>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</si>
  <si>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</si>
  <si>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</si>
  <si>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</si>
  <si>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</si>
  <si>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</si>
  <si>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</si>
  <si>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</si>
  <si>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</si>
  <si>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</si>
  <si>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</si>
  <si>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</si>
  <si>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</si>
  <si>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</si>
  <si>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</si>
  <si>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</si>
  <si>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</si>
  <si>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</si>
  <si>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</si>
  <si>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</si>
  <si>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</si>
  <si>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</si>
  <si>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</si>
  <si>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</si>
  <si>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</si>
  <si>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</si>
  <si>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</si>
  <si>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</si>
  <si>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</si>
  <si>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</si>
  <si>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</si>
  <si>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</si>
  <si>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</si>
  <si>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</si>
  <si>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</si>
  <si>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</si>
  <si>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</si>
  <si>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</si>
  <si>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</si>
  <si>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</si>
  <si>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</si>
  <si>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</si>
  <si>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</si>
  <si>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</si>
  <si>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</si>
  <si>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</si>
  <si>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</si>
  <si>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</si>
  <si>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</si>
  <si>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</si>
  <si>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</si>
  <si>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</si>
  <si>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</si>
  <si>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</si>
  <si>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</si>
  <si>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</si>
  <si>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</si>
  <si>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</si>
  <si>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</si>
  <si>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</si>
  <si>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</si>
  <si>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</si>
  <si>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</si>
  <si>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</si>
  <si>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</si>
  <si>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</si>
  <si>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</si>
  <si>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</si>
  <si>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</si>
  <si>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</si>
  <si>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</si>
  <si>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</si>
  <si>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</si>
  <si>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</si>
  <si>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</si>
  <si>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</si>
  <si>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</si>
  <si>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</si>
  <si>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</si>
  <si>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</si>
  <si>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</si>
  <si>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</si>
  <si>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</si>
  <si>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</si>
  <si>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</si>
  <si>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</si>
  <si>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</si>
  <si>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</si>
  <si>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</si>
  <si>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</si>
  <si>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</si>
  <si>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</si>
  <si>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</si>
  <si>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</si>
  <si>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</si>
  <si>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</si>
  <si>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</si>
  <si>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</si>
  <si>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</si>
  <si>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</si>
  <si>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</si>
  <si>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</si>
  <si>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</si>
  <si>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</si>
  <si>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駅南地下駐車場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</si>
  <si>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</si>
  <si>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</si>
  <si>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</si>
  <si>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</si>
  <si>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</si>
  <si>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</si>
  <si>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</si>
  <si>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</si>
  <si>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</si>
  <si>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</si>
  <si>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</si>
  <si>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</si>
  <si>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</si>
  <si>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</si>
  <si>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</si>
  <si>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</si>
  <si>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他会計補助金を要しておらず独立採算制を保っており、各指標からも概ね順調に運営されていると考える。</t>
    <phoneticPr fontId="5"/>
  </si>
  <si>
    <t>　JR浜松駅南口の渋滞緩和のため入庫後20分以内に出庫する車両の駐車場料金を無料とする措置を行っていることなどにより比較的短時間の利用が多く、⑪稼働状況は高い状態である。</t>
    <rPh sb="3" eb="5">
      <t>ハママツ</t>
    </rPh>
    <rPh sb="5" eb="6">
      <t>エキ</t>
    </rPh>
    <rPh sb="6" eb="8">
      <t>ミナミグチ</t>
    </rPh>
    <rPh sb="9" eb="11">
      <t>ジュウタイ</t>
    </rPh>
    <rPh sb="11" eb="13">
      <t>カンワ</t>
    </rPh>
    <rPh sb="16" eb="18">
      <t>ニュウコ</t>
    </rPh>
    <rPh sb="18" eb="19">
      <t>ゴ</t>
    </rPh>
    <rPh sb="21" eb="22">
      <t>フン</t>
    </rPh>
    <rPh sb="22" eb="24">
      <t>イナイ</t>
    </rPh>
    <rPh sb="25" eb="27">
      <t>シュッコ</t>
    </rPh>
    <rPh sb="29" eb="31">
      <t>シャリョウ</t>
    </rPh>
    <rPh sb="32" eb="35">
      <t>チュウシャジョウ</t>
    </rPh>
    <rPh sb="35" eb="37">
      <t>リョウキン</t>
    </rPh>
    <rPh sb="38" eb="40">
      <t>ムリョウ</t>
    </rPh>
    <rPh sb="43" eb="45">
      <t>ソチ</t>
    </rPh>
    <rPh sb="46" eb="47">
      <t>オコナ</t>
    </rPh>
    <rPh sb="58" eb="61">
      <t>ヒカクテキ</t>
    </rPh>
    <rPh sb="61" eb="64">
      <t>タンジカン</t>
    </rPh>
    <rPh sb="65" eb="67">
      <t>リヨウ</t>
    </rPh>
    <rPh sb="68" eb="69">
      <t>オオ</t>
    </rPh>
    <rPh sb="72" eb="74">
      <t>カドウ</t>
    </rPh>
    <rPh sb="74" eb="76">
      <t>ジョウキョウ</t>
    </rPh>
    <rPh sb="77" eb="78">
      <t>タカ</t>
    </rPh>
    <rPh sb="79" eb="81">
      <t>ジョウタイ</t>
    </rPh>
    <phoneticPr fontId="5"/>
  </si>
  <si>
    <t>　JR浜松駅に隣接する本市における一等地であり、別用途の活用されている地上部を含めた⑦敷地の地価は大きい。また、平成26年度に実施した改良工事に伴う企業債も償還中であるが、事業規模と比較し小さいため、指標への影響は少ない。</t>
    <rPh sb="3" eb="5">
      <t>ハママツ</t>
    </rPh>
    <rPh sb="5" eb="6">
      <t>エキ</t>
    </rPh>
    <rPh sb="7" eb="9">
      <t>リンセツ</t>
    </rPh>
    <rPh sb="11" eb="13">
      <t>ホンシ</t>
    </rPh>
    <rPh sb="17" eb="20">
      <t>イットウチ</t>
    </rPh>
    <rPh sb="24" eb="25">
      <t>ベツ</t>
    </rPh>
    <rPh sb="25" eb="27">
      <t>ヨウト</t>
    </rPh>
    <rPh sb="35" eb="37">
      <t>チジョウ</t>
    </rPh>
    <rPh sb="37" eb="38">
      <t>ブ</t>
    </rPh>
    <rPh sb="39" eb="40">
      <t>フク</t>
    </rPh>
    <rPh sb="43" eb="45">
      <t>シキチ</t>
    </rPh>
    <rPh sb="46" eb="48">
      <t>チカ</t>
    </rPh>
    <rPh sb="49" eb="50">
      <t>オオ</t>
    </rPh>
    <rPh sb="56" eb="58">
      <t>ヘイセイ</t>
    </rPh>
    <rPh sb="60" eb="62">
      <t>ネンド</t>
    </rPh>
    <rPh sb="63" eb="65">
      <t>ジッシ</t>
    </rPh>
    <rPh sb="67" eb="69">
      <t>カイリョウ</t>
    </rPh>
    <rPh sb="69" eb="71">
      <t>コウジ</t>
    </rPh>
    <rPh sb="72" eb="73">
      <t>トモナ</t>
    </rPh>
    <rPh sb="74" eb="76">
      <t>キギョウ</t>
    </rPh>
    <rPh sb="76" eb="77">
      <t>サイ</t>
    </rPh>
    <rPh sb="78" eb="80">
      <t>ショウカン</t>
    </rPh>
    <rPh sb="80" eb="81">
      <t>チュウ</t>
    </rPh>
    <rPh sb="86" eb="88">
      <t>ジギョウ</t>
    </rPh>
    <rPh sb="88" eb="90">
      <t>キボ</t>
    </rPh>
    <rPh sb="91" eb="93">
      <t>ヒカク</t>
    </rPh>
    <rPh sb="94" eb="95">
      <t>チイ</t>
    </rPh>
    <rPh sb="100" eb="102">
      <t>シヒョウ</t>
    </rPh>
    <rPh sb="104" eb="106">
      <t>エイキョウ</t>
    </rPh>
    <rPh sb="107" eb="108">
      <t>スク</t>
    </rPh>
    <phoneticPr fontId="5"/>
  </si>
  <si>
    <t>　現状経営状況は良好であり、駅南口の混雑解消という公益性も高い駐車場であることから、平成30年度に長寿命化計画を策定し、計画的な修繕・改修や改修費の平準化を図り安定的な経営を行っていく。</t>
    <rPh sb="1" eb="3">
      <t>ゲンジョウ</t>
    </rPh>
    <rPh sb="3" eb="5">
      <t>ケイエイ</t>
    </rPh>
    <rPh sb="5" eb="7">
      <t>ジョウキョウ</t>
    </rPh>
    <rPh sb="8" eb="10">
      <t>リョウコウ</t>
    </rPh>
    <rPh sb="14" eb="15">
      <t>エキ</t>
    </rPh>
    <rPh sb="15" eb="17">
      <t>ミナミグチ</t>
    </rPh>
    <rPh sb="18" eb="20">
      <t>コンザツ</t>
    </rPh>
    <rPh sb="20" eb="22">
      <t>カイショウ</t>
    </rPh>
    <rPh sb="25" eb="28">
      <t>コウエキセイ</t>
    </rPh>
    <rPh sb="29" eb="30">
      <t>タカ</t>
    </rPh>
    <rPh sb="31" eb="34">
      <t>チュウシャジョウ</t>
    </rPh>
    <rPh sb="42" eb="44">
      <t>ヘイセイ</t>
    </rPh>
    <rPh sb="46" eb="48">
      <t>ネンド</t>
    </rPh>
    <rPh sb="49" eb="50">
      <t>チョウ</t>
    </rPh>
    <rPh sb="50" eb="53">
      <t>ジュミョウカ</t>
    </rPh>
    <rPh sb="53" eb="55">
      <t>ケイカク</t>
    </rPh>
    <rPh sb="56" eb="58">
      <t>サクテイ</t>
    </rPh>
    <rPh sb="60" eb="63">
      <t>ケイカクテキ</t>
    </rPh>
    <rPh sb="64" eb="66">
      <t>シュウゼン</t>
    </rPh>
    <rPh sb="67" eb="69">
      <t>カイシュウ</t>
    </rPh>
    <rPh sb="70" eb="72">
      <t>カイシュウ</t>
    </rPh>
    <rPh sb="72" eb="73">
      <t>ヒ</t>
    </rPh>
    <rPh sb="74" eb="77">
      <t>ヘイジュンカ</t>
    </rPh>
    <rPh sb="78" eb="79">
      <t>ハカ</t>
    </rPh>
    <rPh sb="80" eb="83">
      <t>アンテイテキ</t>
    </rPh>
    <rPh sb="84" eb="86">
      <t>ケイエイ</t>
    </rPh>
    <rPh sb="87" eb="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</si>
</sst>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126.6</c:v>
                </c:pt>
                <c:pt idx="2">
                  <c:v>309.39999999999998</c:v>
                </c:pt>
                <c:pt idx="3">
                  <c:v>289.10000000000002</c:v>
                </c:pt>
                <c:pt idx="4">
                  <c:v>207.6</c:v>
                </c:pt>
              </c:numCache>
            </c:numRef>
          </c:val>
          <c:extLst xmlns:c16r2="http://schemas.microsoft.com/office/drawing/2015/06/chart">
            <c:ext xmlns:c16="http://schemas.microsoft.com/office/drawing/2014/chart" uri="{C3380CC4-5D6E-409C-BE32-E72D297353CC}">
              <c16:uniqueId val="{00000000-A574-4C6A-9DF1-2A54C8DDA8C1}"/>
            </c:ext>
          </c:extLst>
        </c:ser>
        <c:dLbls>
          <c:showLegendKey val="0"/>
          <c:showVal val="0"/>
          <c:showCatName val="0"/>
          <c:showSerName val="0"/>
          <c:showPercent val="0"/>
          <c:showBubbleSize val="0"/>
        </c:dLbls>
        <c:gapWidth val="150"/>
        <c:axId val="169481344"/>
        <c:axId val="1694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A574-4C6A-9DF1-2A54C8DDA8C1}"/>
            </c:ext>
          </c:extLst>
        </c:ser>
        <c:dLbls>
          <c:showLegendKey val="0"/>
          <c:showVal val="0"/>
          <c:showCatName val="0"/>
          <c:showSerName val="0"/>
          <c:showPercent val="0"/>
          <c:showBubbleSize val="0"/>
        </c:dLbls>
        <c:marker val="1"/>
        <c:smooth val="0"/>
        <c:axId val="169481344"/>
        <c:axId val="169483264"/>
      </c:lineChart>
      <c:dateAx>
        <c:axId val="169481344"/>
        <c:scaling>
          <c:orientation val="minMax"/>
        </c:scaling>
        <c:delete val="1"/>
        <c:axPos val="b"/>
        <c:numFmt formatCode="ge" sourceLinked="1"/>
        <c:majorTickMark val="none"/>
        <c:minorTickMark val="none"/>
        <c:tickLblPos val="none"/>
        <c:crossAx val="169483264"/>
        <c:crosses val="autoZero"/>
        <c:auto val="1"/>
        <c:lblOffset val="100"/>
        <c:baseTimeUnit val="years"/>
      </c:dateAx>
      <c:valAx>
        <c:axId val="16948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4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65</c:v>
                </c:pt>
                <c:pt idx="2">
                  <c:v>54.7</c:v>
                </c:pt>
                <c:pt idx="3">
                  <c:v>47.5</c:v>
                </c:pt>
                <c:pt idx="4">
                  <c:v>39.799999999999997</c:v>
                </c:pt>
              </c:numCache>
            </c:numRef>
          </c:val>
          <c:extLst xmlns:c16r2="http://schemas.microsoft.com/office/drawing/2015/06/chart">
            <c:ext xmlns:c16="http://schemas.microsoft.com/office/drawing/2014/chart" uri="{C3380CC4-5D6E-409C-BE32-E72D297353CC}">
              <c16:uniqueId val="{00000000-248E-4945-BFB8-E8835055B10D}"/>
            </c:ext>
          </c:extLst>
        </c:ser>
        <c:dLbls>
          <c:showLegendKey val="0"/>
          <c:showVal val="0"/>
          <c:showCatName val="0"/>
          <c:showSerName val="0"/>
          <c:showPercent val="0"/>
          <c:showBubbleSize val="0"/>
        </c:dLbls>
        <c:gapWidth val="150"/>
        <c:axId val="176235648"/>
        <c:axId val="1762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248E-4945-BFB8-E8835055B10D}"/>
            </c:ext>
          </c:extLst>
        </c:ser>
        <c:dLbls>
          <c:showLegendKey val="0"/>
          <c:showVal val="0"/>
          <c:showCatName val="0"/>
          <c:showSerName val="0"/>
          <c:showPercent val="0"/>
          <c:showBubbleSize val="0"/>
        </c:dLbls>
        <c:marker val="1"/>
        <c:smooth val="0"/>
        <c:axId val="176235648"/>
        <c:axId val="176237568"/>
      </c:lineChart>
      <c:dateAx>
        <c:axId val="176235648"/>
        <c:scaling>
          <c:orientation val="minMax"/>
        </c:scaling>
        <c:delete val="1"/>
        <c:axPos val="b"/>
        <c:numFmt formatCode="ge" sourceLinked="1"/>
        <c:majorTickMark val="none"/>
        <c:minorTickMark val="none"/>
        <c:tickLblPos val="none"/>
        <c:crossAx val="176237568"/>
        <c:crosses val="autoZero"/>
        <c:auto val="1"/>
        <c:lblOffset val="100"/>
        <c:baseTimeUnit val="years"/>
      </c:dateAx>
      <c:valAx>
        <c:axId val="17623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2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9C6-445F-94C7-E87FAB9FE92F}"/>
            </c:ext>
          </c:extLst>
        </c:ser>
        <c:dLbls>
          <c:showLegendKey val="0"/>
          <c:showVal val="0"/>
          <c:showCatName val="0"/>
          <c:showSerName val="0"/>
          <c:showPercent val="0"/>
          <c:showBubbleSize val="0"/>
        </c:dLbls>
        <c:gapWidth val="150"/>
        <c:axId val="176292608"/>
        <c:axId val="176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9C6-445F-94C7-E87FAB9FE92F}"/>
            </c:ext>
          </c:extLst>
        </c:ser>
        <c:dLbls>
          <c:showLegendKey val="0"/>
          <c:showVal val="0"/>
          <c:showCatName val="0"/>
          <c:showSerName val="0"/>
          <c:showPercent val="0"/>
          <c:showBubbleSize val="0"/>
        </c:dLbls>
        <c:marker val="1"/>
        <c:smooth val="0"/>
        <c:axId val="176292608"/>
        <c:axId val="176294528"/>
      </c:lineChart>
      <c:dateAx>
        <c:axId val="176292608"/>
        <c:scaling>
          <c:orientation val="minMax"/>
        </c:scaling>
        <c:delete val="1"/>
        <c:axPos val="b"/>
        <c:numFmt formatCode="ge" sourceLinked="1"/>
        <c:majorTickMark val="none"/>
        <c:minorTickMark val="none"/>
        <c:tickLblPos val="none"/>
        <c:crossAx val="176294528"/>
        <c:crosses val="autoZero"/>
        <c:auto val="1"/>
        <c:lblOffset val="100"/>
        <c:baseTimeUnit val="years"/>
      </c:dateAx>
      <c:valAx>
        <c:axId val="1762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2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8CC-4216-B76C-F46449617866}"/>
            </c:ext>
          </c:extLst>
        </c:ser>
        <c:dLbls>
          <c:showLegendKey val="0"/>
          <c:showVal val="0"/>
          <c:showCatName val="0"/>
          <c:showSerName val="0"/>
          <c:showPercent val="0"/>
          <c:showBubbleSize val="0"/>
        </c:dLbls>
        <c:gapWidth val="150"/>
        <c:axId val="176329088"/>
        <c:axId val="176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8CC-4216-B76C-F46449617866}"/>
            </c:ext>
          </c:extLst>
        </c:ser>
        <c:dLbls>
          <c:showLegendKey val="0"/>
          <c:showVal val="0"/>
          <c:showCatName val="0"/>
          <c:showSerName val="0"/>
          <c:showPercent val="0"/>
          <c:showBubbleSize val="0"/>
        </c:dLbls>
        <c:marker val="1"/>
        <c:smooth val="0"/>
        <c:axId val="176329088"/>
        <c:axId val="176331008"/>
      </c:lineChart>
      <c:dateAx>
        <c:axId val="176329088"/>
        <c:scaling>
          <c:orientation val="minMax"/>
        </c:scaling>
        <c:delete val="1"/>
        <c:axPos val="b"/>
        <c:numFmt formatCode="ge" sourceLinked="1"/>
        <c:majorTickMark val="none"/>
        <c:minorTickMark val="none"/>
        <c:tickLblPos val="none"/>
        <c:crossAx val="176331008"/>
        <c:crosses val="autoZero"/>
        <c:auto val="1"/>
        <c:lblOffset val="100"/>
        <c:baseTimeUnit val="years"/>
      </c:dateAx>
      <c:valAx>
        <c:axId val="17633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3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26-47F5-9116-E0EFF1D5D675}"/>
            </c:ext>
          </c:extLst>
        </c:ser>
        <c:dLbls>
          <c:showLegendKey val="0"/>
          <c:showVal val="0"/>
          <c:showCatName val="0"/>
          <c:showSerName val="0"/>
          <c:showPercent val="0"/>
          <c:showBubbleSize val="0"/>
        </c:dLbls>
        <c:gapWidth val="150"/>
        <c:axId val="176451584"/>
        <c:axId val="1764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CC26-47F5-9116-E0EFF1D5D675}"/>
            </c:ext>
          </c:extLst>
        </c:ser>
        <c:dLbls>
          <c:showLegendKey val="0"/>
          <c:showVal val="0"/>
          <c:showCatName val="0"/>
          <c:showSerName val="0"/>
          <c:showPercent val="0"/>
          <c:showBubbleSize val="0"/>
        </c:dLbls>
        <c:marker val="1"/>
        <c:smooth val="0"/>
        <c:axId val="176451584"/>
        <c:axId val="176453504"/>
      </c:lineChart>
      <c:dateAx>
        <c:axId val="176451584"/>
        <c:scaling>
          <c:orientation val="minMax"/>
        </c:scaling>
        <c:delete val="1"/>
        <c:axPos val="b"/>
        <c:numFmt formatCode="ge" sourceLinked="1"/>
        <c:majorTickMark val="none"/>
        <c:minorTickMark val="none"/>
        <c:tickLblPos val="none"/>
        <c:crossAx val="176453504"/>
        <c:crosses val="autoZero"/>
        <c:auto val="1"/>
        <c:lblOffset val="100"/>
        <c:baseTimeUnit val="years"/>
      </c:dateAx>
      <c:valAx>
        <c:axId val="1764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4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9A-4C40-87DB-44BBF9CC7AC7}"/>
            </c:ext>
          </c:extLst>
        </c:ser>
        <c:dLbls>
          <c:showLegendKey val="0"/>
          <c:showVal val="0"/>
          <c:showCatName val="0"/>
          <c:showSerName val="0"/>
          <c:showPercent val="0"/>
          <c:showBubbleSize val="0"/>
        </c:dLbls>
        <c:gapWidth val="150"/>
        <c:axId val="176475520"/>
        <c:axId val="1765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919A-4C40-87DB-44BBF9CC7AC7}"/>
            </c:ext>
          </c:extLst>
        </c:ser>
        <c:dLbls>
          <c:showLegendKey val="0"/>
          <c:showVal val="0"/>
          <c:showCatName val="0"/>
          <c:showSerName val="0"/>
          <c:showPercent val="0"/>
          <c:showBubbleSize val="0"/>
        </c:dLbls>
        <c:marker val="1"/>
        <c:smooth val="0"/>
        <c:axId val="176475520"/>
        <c:axId val="176559616"/>
      </c:lineChart>
      <c:dateAx>
        <c:axId val="176475520"/>
        <c:scaling>
          <c:orientation val="minMax"/>
        </c:scaling>
        <c:delete val="1"/>
        <c:axPos val="b"/>
        <c:numFmt formatCode="ge" sourceLinked="1"/>
        <c:majorTickMark val="none"/>
        <c:minorTickMark val="none"/>
        <c:tickLblPos val="none"/>
        <c:crossAx val="176559616"/>
        <c:crosses val="autoZero"/>
        <c:auto val="1"/>
        <c:lblOffset val="100"/>
        <c:baseTimeUnit val="years"/>
      </c:dateAx>
      <c:valAx>
        <c:axId val="17655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47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199.1</c:v>
                </c:pt>
                <c:pt idx="2">
                  <c:v>258.89999999999998</c:v>
                </c:pt>
                <c:pt idx="3">
                  <c:v>283.8</c:v>
                </c:pt>
                <c:pt idx="4">
                  <c:v>297</c:v>
                </c:pt>
              </c:numCache>
            </c:numRef>
          </c:val>
          <c:extLst xmlns:c16r2="http://schemas.microsoft.com/office/drawing/2015/06/chart">
            <c:ext xmlns:c16="http://schemas.microsoft.com/office/drawing/2014/chart" uri="{C3380CC4-5D6E-409C-BE32-E72D297353CC}">
              <c16:uniqueId val="{00000000-EAA8-45DE-81F2-7AC4A3B5670A}"/>
            </c:ext>
          </c:extLst>
        </c:ser>
        <c:dLbls>
          <c:showLegendKey val="0"/>
          <c:showVal val="0"/>
          <c:showCatName val="0"/>
          <c:showSerName val="0"/>
          <c:showPercent val="0"/>
          <c:showBubbleSize val="0"/>
        </c:dLbls>
        <c:gapWidth val="150"/>
        <c:axId val="176598016"/>
        <c:axId val="1766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EAA8-45DE-81F2-7AC4A3B5670A}"/>
            </c:ext>
          </c:extLst>
        </c:ser>
        <c:dLbls>
          <c:showLegendKey val="0"/>
          <c:showVal val="0"/>
          <c:showCatName val="0"/>
          <c:showSerName val="0"/>
          <c:showPercent val="0"/>
          <c:showBubbleSize val="0"/>
        </c:dLbls>
        <c:marker val="1"/>
        <c:smooth val="0"/>
        <c:axId val="176598016"/>
        <c:axId val="176612480"/>
      </c:lineChart>
      <c:dateAx>
        <c:axId val="176598016"/>
        <c:scaling>
          <c:orientation val="minMax"/>
        </c:scaling>
        <c:delete val="1"/>
        <c:axPos val="b"/>
        <c:numFmt formatCode="ge" sourceLinked="1"/>
        <c:majorTickMark val="none"/>
        <c:minorTickMark val="none"/>
        <c:tickLblPos val="none"/>
        <c:crossAx val="176612480"/>
        <c:crosses val="autoZero"/>
        <c:auto val="1"/>
        <c:lblOffset val="100"/>
        <c:baseTimeUnit val="years"/>
      </c:dateAx>
      <c:valAx>
        <c:axId val="17661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5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21.7</c:v>
                </c:pt>
                <c:pt idx="2">
                  <c:v>67.7</c:v>
                </c:pt>
                <c:pt idx="3">
                  <c:v>65.400000000000006</c:v>
                </c:pt>
                <c:pt idx="4">
                  <c:v>42.7</c:v>
                </c:pt>
              </c:numCache>
            </c:numRef>
          </c:val>
          <c:extLst xmlns:c16r2="http://schemas.microsoft.com/office/drawing/2015/06/chart">
            <c:ext xmlns:c16="http://schemas.microsoft.com/office/drawing/2014/chart" uri="{C3380CC4-5D6E-409C-BE32-E72D297353CC}">
              <c16:uniqueId val="{00000000-A7E2-4C8E-B555-CD23A41050BF}"/>
            </c:ext>
          </c:extLst>
        </c:ser>
        <c:dLbls>
          <c:showLegendKey val="0"/>
          <c:showVal val="0"/>
          <c:showCatName val="0"/>
          <c:showSerName val="0"/>
          <c:showPercent val="0"/>
          <c:showBubbleSize val="0"/>
        </c:dLbls>
        <c:gapWidth val="150"/>
        <c:axId val="176654976"/>
        <c:axId val="1766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A7E2-4C8E-B555-CD23A41050BF}"/>
            </c:ext>
          </c:extLst>
        </c:ser>
        <c:dLbls>
          <c:showLegendKey val="0"/>
          <c:showVal val="0"/>
          <c:showCatName val="0"/>
          <c:showSerName val="0"/>
          <c:showPercent val="0"/>
          <c:showBubbleSize val="0"/>
        </c:dLbls>
        <c:marker val="1"/>
        <c:smooth val="0"/>
        <c:axId val="176654976"/>
        <c:axId val="176665344"/>
      </c:lineChart>
      <c:dateAx>
        <c:axId val="176654976"/>
        <c:scaling>
          <c:orientation val="minMax"/>
        </c:scaling>
        <c:delete val="1"/>
        <c:axPos val="b"/>
        <c:numFmt formatCode="ge" sourceLinked="1"/>
        <c:majorTickMark val="none"/>
        <c:minorTickMark val="none"/>
        <c:tickLblPos val="none"/>
        <c:crossAx val="176665344"/>
        <c:crosses val="autoZero"/>
        <c:auto val="1"/>
        <c:lblOffset val="100"/>
        <c:baseTimeUnit val="years"/>
      </c:dateAx>
      <c:valAx>
        <c:axId val="17666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5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29886</c:v>
                </c:pt>
                <c:pt idx="2">
                  <c:v>112211</c:v>
                </c:pt>
                <c:pt idx="3">
                  <c:v>113126</c:v>
                </c:pt>
                <c:pt idx="4">
                  <c:v>102816</c:v>
                </c:pt>
              </c:numCache>
            </c:numRef>
          </c:val>
          <c:extLst xmlns:c16r2="http://schemas.microsoft.com/office/drawing/2015/06/chart">
            <c:ext xmlns:c16="http://schemas.microsoft.com/office/drawing/2014/chart" uri="{C3380CC4-5D6E-409C-BE32-E72D297353CC}">
              <c16:uniqueId val="{00000000-FD0D-4737-829E-6A133ED2FA8C}"/>
            </c:ext>
          </c:extLst>
        </c:ser>
        <c:dLbls>
          <c:showLegendKey val="0"/>
          <c:showVal val="0"/>
          <c:showCatName val="0"/>
          <c:showSerName val="0"/>
          <c:showPercent val="0"/>
          <c:showBubbleSize val="0"/>
        </c:dLbls>
        <c:gapWidth val="150"/>
        <c:axId val="176765184"/>
        <c:axId val="1767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FD0D-4737-829E-6A133ED2FA8C}"/>
            </c:ext>
          </c:extLst>
        </c:ser>
        <c:dLbls>
          <c:showLegendKey val="0"/>
          <c:showVal val="0"/>
          <c:showCatName val="0"/>
          <c:showSerName val="0"/>
          <c:showPercent val="0"/>
          <c:showBubbleSize val="0"/>
        </c:dLbls>
        <c:marker val="1"/>
        <c:smooth val="0"/>
        <c:axId val="176765184"/>
        <c:axId val="176775552"/>
      </c:lineChart>
      <c:dateAx>
        <c:axId val="176765184"/>
        <c:scaling>
          <c:orientation val="minMax"/>
        </c:scaling>
        <c:delete val="1"/>
        <c:axPos val="b"/>
        <c:numFmt formatCode="ge" sourceLinked="1"/>
        <c:majorTickMark val="none"/>
        <c:minorTickMark val="none"/>
        <c:tickLblPos val="none"/>
        <c:crossAx val="176775552"/>
        <c:crosses val="autoZero"/>
        <c:auto val="1"/>
        <c:lblOffset val="100"/>
        <c:baseTimeUnit val="years"/>
      </c:dateAx>
      <c:valAx>
        <c:axId val="17677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76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静岡県浜松市　駅南地下駐車場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11893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126.6</v>
      </c>
      <c r="AO31" s="118"/>
      <c r="AP31" s="118"/>
      <c r="AQ31" s="118"/>
      <c r="AR31" s="118"/>
      <c r="AS31" s="118"/>
      <c r="AT31" s="118"/>
      <c r="AU31" s="118"/>
      <c r="AV31" s="118"/>
      <c r="AW31" s="118"/>
      <c r="AX31" s="118"/>
      <c r="AY31" s="118"/>
      <c r="AZ31" s="118"/>
      <c r="BA31" s="118"/>
      <c r="BB31" s="118"/>
      <c r="BC31" s="118"/>
      <c r="BD31" s="118"/>
      <c r="BE31" s="118"/>
      <c r="BF31" s="118"/>
      <c r="BG31" s="118">
        <f>データ!AA7</f>
        <v>309.39999999999998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289.10000000000002</v>
      </c>
      <c r="CA31" s="118"/>
      <c r="CB31" s="118"/>
      <c r="CC31" s="118"/>
      <c r="CD31" s="118"/>
      <c r="CE31" s="118"/>
      <c r="CF31" s="118"/>
      <c r="CG31" s="118"/>
      <c r="CH31" s="118"/>
      <c r="CI31" s="118"/>
      <c r="CJ31" s="118"/>
      <c r="CK31" s="118"/>
      <c r="CL31" s="118"/>
      <c r="CM31" s="118"/>
      <c r="CN31" s="118"/>
      <c r="CO31" s="118"/>
      <c r="CP31" s="118"/>
      <c r="CQ31" s="118"/>
      <c r="CR31" s="118"/>
      <c r="CS31" s="118">
        <f>データ!AC7</f>
        <v>207.6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199.1</v>
      </c>
      <c r="JW31" s="120"/>
      <c r="JX31" s="120"/>
      <c r="JY31" s="120"/>
      <c r="JZ31" s="120"/>
      <c r="KA31" s="120"/>
      <c r="KB31" s="120"/>
      <c r="KC31" s="120"/>
      <c r="KD31" s="120"/>
      <c r="KE31" s="120"/>
      <c r="KF31" s="120"/>
      <c r="KG31" s="120"/>
      <c r="KH31" s="120"/>
      <c r="KI31" s="120"/>
      <c r="KJ31" s="120"/>
      <c r="KK31" s="120"/>
      <c r="KL31" s="120"/>
      <c r="KM31" s="120"/>
      <c r="KN31" s="121"/>
      <c r="KO31" s="119">
        <f>データ!DM7</f>
        <v>258.89999999999998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283.8</v>
      </c>
      <c r="LI31" s="120"/>
      <c r="LJ31" s="120"/>
      <c r="LK31" s="120"/>
      <c r="LL31" s="120"/>
      <c r="LM31" s="120"/>
      <c r="LN31" s="120"/>
      <c r="LO31" s="120"/>
      <c r="LP31" s="120"/>
      <c r="LQ31" s="120"/>
      <c r="LR31" s="120"/>
      <c r="LS31" s="120"/>
      <c r="LT31" s="120"/>
      <c r="LU31" s="120"/>
      <c r="LV31" s="120"/>
      <c r="LW31" s="120"/>
      <c r="LX31" s="120"/>
      <c r="LY31" s="120"/>
      <c r="LZ31" s="121"/>
      <c r="MA31" s="119">
        <f>データ!DO7</f>
        <v>297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21.7</v>
      </c>
      <c r="FF52" s="118"/>
      <c r="FG52" s="118"/>
      <c r="FH52" s="118"/>
      <c r="FI52" s="118"/>
      <c r="FJ52" s="118"/>
      <c r="FK52" s="118"/>
      <c r="FL52" s="118"/>
      <c r="FM52" s="118"/>
      <c r="FN52" s="118"/>
      <c r="FO52" s="118"/>
      <c r="FP52" s="118"/>
      <c r="FQ52" s="118"/>
      <c r="FR52" s="118"/>
      <c r="FS52" s="118"/>
      <c r="FT52" s="118"/>
      <c r="FU52" s="118"/>
      <c r="FV52" s="118"/>
      <c r="FW52" s="118"/>
      <c r="FX52" s="118">
        <f>データ!BH7</f>
        <v>67.7</v>
      </c>
      <c r="FY52" s="118"/>
      <c r="FZ52" s="118"/>
      <c r="GA52" s="118"/>
      <c r="GB52" s="118"/>
      <c r="GC52" s="118"/>
      <c r="GD52" s="118"/>
      <c r="GE52" s="118"/>
      <c r="GF52" s="118"/>
      <c r="GG52" s="118"/>
      <c r="GH52" s="118"/>
      <c r="GI52" s="118"/>
      <c r="GJ52" s="118"/>
      <c r="GK52" s="118"/>
      <c r="GL52" s="118"/>
      <c r="GM52" s="118"/>
      <c r="GN52" s="118"/>
      <c r="GO52" s="118"/>
      <c r="GP52" s="118"/>
      <c r="GQ52" s="118">
        <f>データ!BI7</f>
        <v>65.400000000000006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42.7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f>データ!BR7</f>
        <v>29886</v>
      </c>
      <c r="JW52" s="126"/>
      <c r="JX52" s="126"/>
      <c r="JY52" s="126"/>
      <c r="JZ52" s="126"/>
      <c r="KA52" s="126"/>
      <c r="KB52" s="126"/>
      <c r="KC52" s="126"/>
      <c r="KD52" s="126"/>
      <c r="KE52" s="126"/>
      <c r="KF52" s="126"/>
      <c r="KG52" s="126"/>
      <c r="KH52" s="126"/>
      <c r="KI52" s="126"/>
      <c r="KJ52" s="126"/>
      <c r="KK52" s="126"/>
      <c r="KL52" s="126"/>
      <c r="KM52" s="126"/>
      <c r="KN52" s="126"/>
      <c r="KO52" s="126">
        <f>データ!BS7</f>
        <v>112211</v>
      </c>
      <c r="KP52" s="126"/>
      <c r="KQ52" s="126"/>
      <c r="KR52" s="126"/>
      <c r="KS52" s="126"/>
      <c r="KT52" s="126"/>
      <c r="KU52" s="126"/>
      <c r="KV52" s="126"/>
      <c r="KW52" s="126"/>
      <c r="KX52" s="126"/>
      <c r="KY52" s="126"/>
      <c r="KZ52" s="126"/>
      <c r="LA52" s="126"/>
      <c r="LB52" s="126"/>
      <c r="LC52" s="126"/>
      <c r="LD52" s="126"/>
      <c r="LE52" s="126"/>
      <c r="LF52" s="126"/>
      <c r="LG52" s="126"/>
      <c r="LH52" s="126">
        <f>データ!BT7</f>
        <v>113126</v>
      </c>
      <c r="LI52" s="126"/>
      <c r="LJ52" s="126"/>
      <c r="LK52" s="126"/>
      <c r="LL52" s="126"/>
      <c r="LM52" s="126"/>
      <c r="LN52" s="126"/>
      <c r="LO52" s="126"/>
      <c r="LP52" s="126"/>
      <c r="LQ52" s="126"/>
      <c r="LR52" s="126"/>
      <c r="LS52" s="126"/>
      <c r="LT52" s="126"/>
      <c r="LU52" s="126"/>
      <c r="LV52" s="126"/>
      <c r="LW52" s="126"/>
      <c r="LX52" s="126"/>
      <c r="LY52" s="126"/>
      <c r="LZ52" s="126"/>
      <c r="MA52" s="126">
        <f>データ!BU7</f>
        <v>102816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1431373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61000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f>データ!DA7</f>
        <v>65</v>
      </c>
      <c r="KQ77" s="120"/>
      <c r="KR77" s="120"/>
      <c r="KS77" s="120"/>
      <c r="KT77" s="120"/>
      <c r="KU77" s="120"/>
      <c r="KV77" s="120"/>
      <c r="KW77" s="120"/>
      <c r="KX77" s="120"/>
      <c r="KY77" s="120"/>
      <c r="KZ77" s="120"/>
      <c r="LA77" s="120"/>
      <c r="LB77" s="120"/>
      <c r="LC77" s="120"/>
      <c r="LD77" s="121"/>
      <c r="LE77" s="119">
        <f>データ!DB7</f>
        <v>54.7</v>
      </c>
      <c r="LF77" s="120"/>
      <c r="LG77" s="120"/>
      <c r="LH77" s="120"/>
      <c r="LI77" s="120"/>
      <c r="LJ77" s="120"/>
      <c r="LK77" s="120"/>
      <c r="LL77" s="120"/>
      <c r="LM77" s="120"/>
      <c r="LN77" s="120"/>
      <c r="LO77" s="120"/>
      <c r="LP77" s="120"/>
      <c r="LQ77" s="120"/>
      <c r="LR77" s="120"/>
      <c r="LS77" s="121"/>
      <c r="LT77" s="119">
        <f>データ!DC7</f>
        <v>47.5</v>
      </c>
      <c r="LU77" s="120"/>
      <c r="LV77" s="120"/>
      <c r="LW77" s="120"/>
      <c r="LX77" s="120"/>
      <c r="LY77" s="120"/>
      <c r="LZ77" s="120"/>
      <c r="MA77" s="120"/>
      <c r="MB77" s="120"/>
      <c r="MC77" s="120"/>
      <c r="MD77" s="120"/>
      <c r="ME77" s="120"/>
      <c r="MF77" s="120"/>
      <c r="MG77" s="120"/>
      <c r="MH77" s="121"/>
      <c r="MI77" s="119">
        <f>データ!DD7</f>
        <v>39.799999999999997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stQgcF1rT4ER2Umsv96RceTTWSl7vObnFVxeSBPPsubfDtTdSUO2+/dM6eCqfGQOv3ySJdIxBqCT05Yo6GXJw==" saltValue="dd6nTT6YbDHXQJ6Yj7Mlu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108</v>
      </c>
      <c r="BH5" s="59" t="s">
        <v>99</v>
      </c>
      <c r="BI5" s="59" t="s">
        <v>110</v>
      </c>
      <c r="BJ5" s="59" t="s">
        <v>101</v>
      </c>
      <c r="BK5" s="59" t="s">
        <v>102</v>
      </c>
      <c r="BL5" s="59" t="s">
        <v>103</v>
      </c>
      <c r="BM5" s="59" t="s">
        <v>104</v>
      </c>
      <c r="BN5" s="59" t="s">
        <v>105</v>
      </c>
      <c r="BO5" s="59" t="s">
        <v>106</v>
      </c>
      <c r="BP5" s="59" t="s">
        <v>107</v>
      </c>
      <c r="BQ5" s="59" t="s">
        <v>111</v>
      </c>
      <c r="BR5" s="59" t="s">
        <v>98</v>
      </c>
      <c r="BS5" s="59" t="s">
        <v>109</v>
      </c>
      <c r="BT5" s="59" t="s">
        <v>112</v>
      </c>
      <c r="BU5" s="59" t="s">
        <v>113</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114</v>
      </c>
      <c r="CQ5" s="59" t="s">
        <v>99</v>
      </c>
      <c r="CR5" s="59" t="s">
        <v>100</v>
      </c>
      <c r="CS5" s="59" t="s">
        <v>101</v>
      </c>
      <c r="CT5" s="59" t="s">
        <v>102</v>
      </c>
      <c r="CU5" s="59" t="s">
        <v>103</v>
      </c>
      <c r="CV5" s="59" t="s">
        <v>104</v>
      </c>
      <c r="CW5" s="59" t="s">
        <v>105</v>
      </c>
      <c r="CX5" s="59" t="s">
        <v>106</v>
      </c>
      <c r="CY5" s="59" t="s">
        <v>107</v>
      </c>
      <c r="CZ5" s="59" t="s">
        <v>111</v>
      </c>
      <c r="DA5" s="59" t="s">
        <v>108</v>
      </c>
      <c r="DB5" s="59" t="s">
        <v>99</v>
      </c>
      <c r="DC5" s="59" t="s">
        <v>100</v>
      </c>
      <c r="DD5" s="59" t="s">
        <v>115</v>
      </c>
      <c r="DE5" s="59" t="s">
        <v>102</v>
      </c>
      <c r="DF5" s="59" t="s">
        <v>103</v>
      </c>
      <c r="DG5" s="59" t="s">
        <v>104</v>
      </c>
      <c r="DH5" s="59" t="s">
        <v>105</v>
      </c>
      <c r="DI5" s="59" t="s">
        <v>106</v>
      </c>
      <c r="DJ5" s="59" t="s">
        <v>44</v>
      </c>
      <c r="DK5" s="59" t="s">
        <v>97</v>
      </c>
      <c r="DL5" s="59" t="s">
        <v>98</v>
      </c>
      <c r="DM5" s="59" t="s">
        <v>116</v>
      </c>
      <c r="DN5" s="59" t="s">
        <v>100</v>
      </c>
      <c r="DO5" s="59" t="s">
        <v>101</v>
      </c>
      <c r="DP5" s="59" t="s">
        <v>102</v>
      </c>
      <c r="DQ5" s="59" t="s">
        <v>103</v>
      </c>
      <c r="DR5" s="59" t="s">
        <v>104</v>
      </c>
      <c r="DS5" s="59" t="s">
        <v>105</v>
      </c>
      <c r="DT5" s="59" t="s">
        <v>106</v>
      </c>
      <c r="DU5" s="59" t="s">
        <v>107</v>
      </c>
    </row>
    <row r="6" spans="1:125" s="66" customFormat="1" x14ac:dyDescent="0.15">
      <c r="A6" s="49" t="s">
        <v>117</v>
      </c>
      <c r="B6" s="60">
        <f>B8</f>
        <v>2017</v>
      </c>
      <c r="C6" s="60">
        <f t="shared" ref="C6:X6" si="1">C8</f>
        <v>221309</v>
      </c>
      <c r="D6" s="60">
        <f t="shared" si="1"/>
        <v>47</v>
      </c>
      <c r="E6" s="60">
        <f t="shared" si="1"/>
        <v>14</v>
      </c>
      <c r="F6" s="60">
        <f t="shared" si="1"/>
        <v>0</v>
      </c>
      <c r="G6" s="60">
        <f t="shared" si="1"/>
        <v>9</v>
      </c>
      <c r="H6" s="60" t="str">
        <f>SUBSTITUTE(H8,"　","")</f>
        <v>静岡県浜松市</v>
      </c>
      <c r="I6" s="60" t="str">
        <f t="shared" si="1"/>
        <v>駅南地下駐車場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24</v>
      </c>
      <c r="S6" s="62" t="str">
        <f t="shared" si="1"/>
        <v>駅</v>
      </c>
      <c r="T6" s="62" t="str">
        <f t="shared" si="1"/>
        <v>無</v>
      </c>
      <c r="U6" s="63">
        <f t="shared" si="1"/>
        <v>11893</v>
      </c>
      <c r="V6" s="63">
        <f t="shared" si="1"/>
        <v>333</v>
      </c>
      <c r="W6" s="63">
        <f t="shared" si="1"/>
        <v>450</v>
      </c>
      <c r="X6" s="62" t="str">
        <f t="shared" si="1"/>
        <v>利用料金制</v>
      </c>
      <c r="Y6" s="64" t="e">
        <f>IF(Y8="-",NA(),Y8)</f>
        <v>#N/A</v>
      </c>
      <c r="Z6" s="64">
        <f t="shared" ref="Z6:AH6" si="2">IF(Z8="-",NA(),Z8)</f>
        <v>126.6</v>
      </c>
      <c r="AA6" s="64">
        <f t="shared" si="2"/>
        <v>309.39999999999998</v>
      </c>
      <c r="AB6" s="64">
        <f t="shared" si="2"/>
        <v>289.10000000000002</v>
      </c>
      <c r="AC6" s="64">
        <f t="shared" si="2"/>
        <v>207.6</v>
      </c>
      <c r="AD6" s="64">
        <f t="shared" si="2"/>
        <v>104.2</v>
      </c>
      <c r="AE6" s="64">
        <f t="shared" si="2"/>
        <v>110.9</v>
      </c>
      <c r="AF6" s="64">
        <f t="shared" si="2"/>
        <v>113.4</v>
      </c>
      <c r="AG6" s="64">
        <f t="shared" si="2"/>
        <v>191.4</v>
      </c>
      <c r="AH6" s="64">
        <f t="shared" si="2"/>
        <v>141.30000000000001</v>
      </c>
      <c r="AI6" s="61" t="str">
        <f>IF(AI8="-","",IF(AI8="-","【-】","【"&amp;SUBSTITUTE(TEXT(AI8,"#,##0.0"),"-","△")&amp;"】"))</f>
        <v>【319.1】</v>
      </c>
      <c r="AJ6" s="64" t="e">
        <f>IF(AJ8="-",NA(),AJ8)</f>
        <v>#N/A</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t="e">
        <f>IF(AU8="-",NA(),AU8)</f>
        <v>#N/A</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t="e">
        <f>IF(BF8="-",NA(),BF8)</f>
        <v>#N/A</v>
      </c>
      <c r="BG6" s="64">
        <f t="shared" ref="BG6:BO6" si="5">IF(BG8="-",NA(),BG8)</f>
        <v>21.7</v>
      </c>
      <c r="BH6" s="64">
        <f t="shared" si="5"/>
        <v>67.7</v>
      </c>
      <c r="BI6" s="64">
        <f t="shared" si="5"/>
        <v>65.400000000000006</v>
      </c>
      <c r="BJ6" s="64">
        <f t="shared" si="5"/>
        <v>42.7</v>
      </c>
      <c r="BK6" s="64">
        <f t="shared" si="5"/>
        <v>18.3</v>
      </c>
      <c r="BL6" s="64">
        <f t="shared" si="5"/>
        <v>18.2</v>
      </c>
      <c r="BM6" s="64">
        <f t="shared" si="5"/>
        <v>17.5</v>
      </c>
      <c r="BN6" s="64">
        <f t="shared" si="5"/>
        <v>14.3</v>
      </c>
      <c r="BO6" s="64">
        <f t="shared" si="5"/>
        <v>11.8</v>
      </c>
      <c r="BP6" s="61" t="str">
        <f>IF(BP8="-","",IF(BP8="-","【-】","【"&amp;SUBSTITUTE(TEXT(BP8,"#,##0.0"),"-","△")&amp;"】"))</f>
        <v>【26.4】</v>
      </c>
      <c r="BQ6" s="65" t="e">
        <f>IF(BQ8="-",NA(),BQ8)</f>
        <v>#N/A</v>
      </c>
      <c r="BR6" s="65">
        <f t="shared" ref="BR6:BZ6" si="6">IF(BR8="-",NA(),BR8)</f>
        <v>29886</v>
      </c>
      <c r="BS6" s="65">
        <f t="shared" si="6"/>
        <v>112211</v>
      </c>
      <c r="BT6" s="65">
        <f t="shared" si="6"/>
        <v>113126</v>
      </c>
      <c r="BU6" s="65">
        <f t="shared" si="6"/>
        <v>102816</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118</v>
      </c>
      <c r="CM6" s="63">
        <f t="shared" ref="CM6:CN6" si="7">CM8</f>
        <v>1431373</v>
      </c>
      <c r="CN6" s="63">
        <f t="shared" si="7"/>
        <v>61000</v>
      </c>
      <c r="CO6" s="64"/>
      <c r="CP6" s="64"/>
      <c r="CQ6" s="64"/>
      <c r="CR6" s="64"/>
      <c r="CS6" s="64"/>
      <c r="CT6" s="64"/>
      <c r="CU6" s="64"/>
      <c r="CV6" s="64"/>
      <c r="CW6" s="64"/>
      <c r="CX6" s="64"/>
      <c r="CY6" s="61" t="s">
        <v>118</v>
      </c>
      <c r="CZ6" s="64" t="e">
        <f>IF(CZ8="-",NA(),CZ8)</f>
        <v>#N/A</v>
      </c>
      <c r="DA6" s="64">
        <f t="shared" ref="DA6:DI6" si="8">IF(DA8="-",NA(),DA8)</f>
        <v>65</v>
      </c>
      <c r="DB6" s="64">
        <f t="shared" si="8"/>
        <v>54.7</v>
      </c>
      <c r="DC6" s="64">
        <f t="shared" si="8"/>
        <v>47.5</v>
      </c>
      <c r="DD6" s="64">
        <f t="shared" si="8"/>
        <v>39.799999999999997</v>
      </c>
      <c r="DE6" s="64">
        <f t="shared" si="8"/>
        <v>438</v>
      </c>
      <c r="DF6" s="64">
        <f t="shared" si="8"/>
        <v>351.1</v>
      </c>
      <c r="DG6" s="64">
        <f t="shared" si="8"/>
        <v>278.89999999999998</v>
      </c>
      <c r="DH6" s="64">
        <f t="shared" si="8"/>
        <v>205.5</v>
      </c>
      <c r="DI6" s="64">
        <f t="shared" si="8"/>
        <v>187.9</v>
      </c>
      <c r="DJ6" s="61" t="str">
        <f>IF(DJ8="-","",IF(DJ8="-","【-】","【"&amp;SUBSTITUTE(TEXT(DJ8,"#,##0.0"),"-","△")&amp;"】"))</f>
        <v>【120.3】</v>
      </c>
      <c r="DK6" s="64" t="e">
        <f>IF(DK8="-",NA(),DK8)</f>
        <v>#N/A</v>
      </c>
      <c r="DL6" s="64">
        <f t="shared" ref="DL6:DT6" si="9">IF(DL8="-",NA(),DL8)</f>
        <v>199.1</v>
      </c>
      <c r="DM6" s="64">
        <f t="shared" si="9"/>
        <v>258.89999999999998</v>
      </c>
      <c r="DN6" s="64">
        <f t="shared" si="9"/>
        <v>283.8</v>
      </c>
      <c r="DO6" s="64">
        <f t="shared" si="9"/>
        <v>297</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119</v>
      </c>
      <c r="B7" s="60">
        <f t="shared" ref="B7:X7" si="10">B8</f>
        <v>2017</v>
      </c>
      <c r="C7" s="60">
        <f t="shared" si="10"/>
        <v>221309</v>
      </c>
      <c r="D7" s="60">
        <f t="shared" si="10"/>
        <v>47</v>
      </c>
      <c r="E7" s="60">
        <f t="shared" si="10"/>
        <v>14</v>
      </c>
      <c r="F7" s="60">
        <f t="shared" si="10"/>
        <v>0</v>
      </c>
      <c r="G7" s="60">
        <f t="shared" si="10"/>
        <v>9</v>
      </c>
      <c r="H7" s="60" t="str">
        <f t="shared" si="10"/>
        <v>静岡県　浜松市</v>
      </c>
      <c r="I7" s="60" t="str">
        <f t="shared" si="10"/>
        <v>駅南地下駐車場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24</v>
      </c>
      <c r="S7" s="62" t="str">
        <f t="shared" si="10"/>
        <v>駅</v>
      </c>
      <c r="T7" s="62" t="str">
        <f t="shared" si="10"/>
        <v>無</v>
      </c>
      <c r="U7" s="63">
        <f t="shared" si="10"/>
        <v>11893</v>
      </c>
      <c r="V7" s="63">
        <f t="shared" si="10"/>
        <v>333</v>
      </c>
      <c r="W7" s="63">
        <f t="shared" si="10"/>
        <v>450</v>
      </c>
      <c r="X7" s="62" t="str">
        <f t="shared" si="10"/>
        <v>利用料金制</v>
      </c>
      <c r="Y7" s="64" t="str">
        <f>Y8</f>
        <v>-</v>
      </c>
      <c r="Z7" s="64">
        <f t="shared" ref="Z7:AH7" si="11">Z8</f>
        <v>126.6</v>
      </c>
      <c r="AA7" s="64">
        <f t="shared" si="11"/>
        <v>309.39999999999998</v>
      </c>
      <c r="AB7" s="64">
        <f t="shared" si="11"/>
        <v>289.10000000000002</v>
      </c>
      <c r="AC7" s="64">
        <f t="shared" si="11"/>
        <v>207.6</v>
      </c>
      <c r="AD7" s="64">
        <f t="shared" si="11"/>
        <v>104.2</v>
      </c>
      <c r="AE7" s="64">
        <f t="shared" si="11"/>
        <v>110.9</v>
      </c>
      <c r="AF7" s="64">
        <f t="shared" si="11"/>
        <v>113.4</v>
      </c>
      <c r="AG7" s="64">
        <f t="shared" si="11"/>
        <v>191.4</v>
      </c>
      <c r="AH7" s="64">
        <f t="shared" si="11"/>
        <v>141.30000000000001</v>
      </c>
      <c r="AI7" s="61"/>
      <c r="AJ7" s="64" t="str">
        <f>AJ8</f>
        <v>-</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t="str">
        <f>AU8</f>
        <v>-</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t="str">
        <f>BF8</f>
        <v>-</v>
      </c>
      <c r="BG7" s="64">
        <f t="shared" ref="BG7:BO7" si="14">BG8</f>
        <v>21.7</v>
      </c>
      <c r="BH7" s="64">
        <f t="shared" si="14"/>
        <v>67.7</v>
      </c>
      <c r="BI7" s="64">
        <f t="shared" si="14"/>
        <v>65.400000000000006</v>
      </c>
      <c r="BJ7" s="64">
        <f t="shared" si="14"/>
        <v>42.7</v>
      </c>
      <c r="BK7" s="64">
        <f t="shared" si="14"/>
        <v>18.3</v>
      </c>
      <c r="BL7" s="64">
        <f t="shared" si="14"/>
        <v>18.2</v>
      </c>
      <c r="BM7" s="64">
        <f t="shared" si="14"/>
        <v>17.5</v>
      </c>
      <c r="BN7" s="64">
        <f t="shared" si="14"/>
        <v>14.3</v>
      </c>
      <c r="BO7" s="64">
        <f t="shared" si="14"/>
        <v>11.8</v>
      </c>
      <c r="BP7" s="61"/>
      <c r="BQ7" s="65" t="str">
        <f>BQ8</f>
        <v>-</v>
      </c>
      <c r="BR7" s="65">
        <f t="shared" ref="BR7:BZ7" si="15">BR8</f>
        <v>29886</v>
      </c>
      <c r="BS7" s="65">
        <f t="shared" si="15"/>
        <v>112211</v>
      </c>
      <c r="BT7" s="65">
        <f t="shared" si="15"/>
        <v>113126</v>
      </c>
      <c r="BU7" s="65">
        <f t="shared" si="15"/>
        <v>102816</v>
      </c>
      <c r="BV7" s="65">
        <f t="shared" si="15"/>
        <v>31473</v>
      </c>
      <c r="BW7" s="65">
        <f t="shared" si="15"/>
        <v>37843</v>
      </c>
      <c r="BX7" s="65">
        <f t="shared" si="15"/>
        <v>36318</v>
      </c>
      <c r="BY7" s="65">
        <f t="shared" si="15"/>
        <v>37745</v>
      </c>
      <c r="BZ7" s="65">
        <f t="shared" si="15"/>
        <v>35151</v>
      </c>
      <c r="CA7" s="63"/>
      <c r="CB7" s="64" t="s">
        <v>120</v>
      </c>
      <c r="CC7" s="64" t="s">
        <v>120</v>
      </c>
      <c r="CD7" s="64" t="s">
        <v>120</v>
      </c>
      <c r="CE7" s="64" t="s">
        <v>120</v>
      </c>
      <c r="CF7" s="64" t="s">
        <v>120</v>
      </c>
      <c r="CG7" s="64" t="s">
        <v>120</v>
      </c>
      <c r="CH7" s="64" t="s">
        <v>120</v>
      </c>
      <c r="CI7" s="64" t="s">
        <v>120</v>
      </c>
      <c r="CJ7" s="64" t="s">
        <v>120</v>
      </c>
      <c r="CK7" s="64" t="s">
        <v>118</v>
      </c>
      <c r="CL7" s="61"/>
      <c r="CM7" s="63">
        <f>CM8</f>
        <v>1431373</v>
      </c>
      <c r="CN7" s="63">
        <f>CN8</f>
        <v>61000</v>
      </c>
      <c r="CO7" s="64" t="s">
        <v>120</v>
      </c>
      <c r="CP7" s="64" t="s">
        <v>120</v>
      </c>
      <c r="CQ7" s="64" t="s">
        <v>120</v>
      </c>
      <c r="CR7" s="64" t="s">
        <v>120</v>
      </c>
      <c r="CS7" s="64" t="s">
        <v>120</v>
      </c>
      <c r="CT7" s="64" t="s">
        <v>120</v>
      </c>
      <c r="CU7" s="64" t="s">
        <v>120</v>
      </c>
      <c r="CV7" s="64" t="s">
        <v>120</v>
      </c>
      <c r="CW7" s="64" t="s">
        <v>120</v>
      </c>
      <c r="CX7" s="64" t="s">
        <v>118</v>
      </c>
      <c r="CY7" s="61"/>
      <c r="CZ7" s="64" t="str">
        <f>CZ8</f>
        <v>-</v>
      </c>
      <c r="DA7" s="64">
        <f t="shared" ref="DA7:DI7" si="16">DA8</f>
        <v>65</v>
      </c>
      <c r="DB7" s="64">
        <f t="shared" si="16"/>
        <v>54.7</v>
      </c>
      <c r="DC7" s="64">
        <f t="shared" si="16"/>
        <v>47.5</v>
      </c>
      <c r="DD7" s="64">
        <f t="shared" si="16"/>
        <v>39.799999999999997</v>
      </c>
      <c r="DE7" s="64">
        <f t="shared" si="16"/>
        <v>438</v>
      </c>
      <c r="DF7" s="64">
        <f t="shared" si="16"/>
        <v>351.1</v>
      </c>
      <c r="DG7" s="64">
        <f t="shared" si="16"/>
        <v>278.89999999999998</v>
      </c>
      <c r="DH7" s="64">
        <f t="shared" si="16"/>
        <v>205.5</v>
      </c>
      <c r="DI7" s="64">
        <f t="shared" si="16"/>
        <v>187.9</v>
      </c>
      <c r="DJ7" s="61"/>
      <c r="DK7" s="64" t="str">
        <f>DK8</f>
        <v>-</v>
      </c>
      <c r="DL7" s="64">
        <f t="shared" ref="DL7:DT7" si="17">DL8</f>
        <v>199.1</v>
      </c>
      <c r="DM7" s="64">
        <f t="shared" si="17"/>
        <v>258.89999999999998</v>
      </c>
      <c r="DN7" s="64">
        <f t="shared" si="17"/>
        <v>283.8</v>
      </c>
      <c r="DO7" s="64">
        <f t="shared" si="17"/>
        <v>297</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221309</v>
      </c>
      <c r="D8" s="67">
        <v>47</v>
      </c>
      <c r="E8" s="67">
        <v>14</v>
      </c>
      <c r="F8" s="67">
        <v>0</v>
      </c>
      <c r="G8" s="67">
        <v>9</v>
      </c>
      <c r="H8" s="67" t="s">
        <v>121</v>
      </c>
      <c r="I8" s="67" t="s">
        <v>122</v>
      </c>
      <c r="J8" s="67" t="s">
        <v>123</v>
      </c>
      <c r="K8" s="67" t="s">
        <v>124</v>
      </c>
      <c r="L8" s="67" t="s">
        <v>125</v>
      </c>
      <c r="M8" s="67" t="s">
        <v>126</v>
      </c>
      <c r="N8" s="67" t="s">
        <v>127</v>
      </c>
      <c r="O8" s="68" t="s">
        <v>128</v>
      </c>
      <c r="P8" s="69" t="s">
        <v>129</v>
      </c>
      <c r="Q8" s="69" t="s">
        <v>130</v>
      </c>
      <c r="R8" s="70">
        <v>24</v>
      </c>
      <c r="S8" s="69" t="s">
        <v>131</v>
      </c>
      <c r="T8" s="69" t="s">
        <v>132</v>
      </c>
      <c r="U8" s="70">
        <v>11893</v>
      </c>
      <c r="V8" s="70">
        <v>333</v>
      </c>
      <c r="W8" s="70">
        <v>450</v>
      </c>
      <c r="X8" s="69" t="s">
        <v>133</v>
      </c>
      <c r="Y8" s="71" t="s">
        <v>125</v>
      </c>
      <c r="Z8" s="71">
        <v>126.6</v>
      </c>
      <c r="AA8" s="71">
        <v>309.39999999999998</v>
      </c>
      <c r="AB8" s="71">
        <v>289.10000000000002</v>
      </c>
      <c r="AC8" s="71">
        <v>207.6</v>
      </c>
      <c r="AD8" s="71">
        <v>104.2</v>
      </c>
      <c r="AE8" s="71">
        <v>110.9</v>
      </c>
      <c r="AF8" s="71">
        <v>113.4</v>
      </c>
      <c r="AG8" s="71">
        <v>191.4</v>
      </c>
      <c r="AH8" s="71">
        <v>141.30000000000001</v>
      </c>
      <c r="AI8" s="68">
        <v>319.10000000000002</v>
      </c>
      <c r="AJ8" s="71" t="s">
        <v>125</v>
      </c>
      <c r="AK8" s="71">
        <v>0</v>
      </c>
      <c r="AL8" s="71">
        <v>0</v>
      </c>
      <c r="AM8" s="71">
        <v>0</v>
      </c>
      <c r="AN8" s="71">
        <v>0</v>
      </c>
      <c r="AO8" s="71">
        <v>11.6</v>
      </c>
      <c r="AP8" s="71">
        <v>10</v>
      </c>
      <c r="AQ8" s="71">
        <v>9.5</v>
      </c>
      <c r="AR8" s="71">
        <v>15.1</v>
      </c>
      <c r="AS8" s="71">
        <v>15</v>
      </c>
      <c r="AT8" s="68">
        <v>5.6</v>
      </c>
      <c r="AU8" s="72" t="s">
        <v>125</v>
      </c>
      <c r="AV8" s="72">
        <v>0</v>
      </c>
      <c r="AW8" s="72">
        <v>0</v>
      </c>
      <c r="AX8" s="72">
        <v>0</v>
      </c>
      <c r="AY8" s="72">
        <v>0</v>
      </c>
      <c r="AZ8" s="72">
        <v>247</v>
      </c>
      <c r="BA8" s="72">
        <v>202</v>
      </c>
      <c r="BB8" s="72">
        <v>177</v>
      </c>
      <c r="BC8" s="72">
        <v>145</v>
      </c>
      <c r="BD8" s="72">
        <v>108</v>
      </c>
      <c r="BE8" s="72">
        <v>37</v>
      </c>
      <c r="BF8" s="71" t="s">
        <v>125</v>
      </c>
      <c r="BG8" s="71">
        <v>21.7</v>
      </c>
      <c r="BH8" s="71">
        <v>67.7</v>
      </c>
      <c r="BI8" s="71">
        <v>65.400000000000006</v>
      </c>
      <c r="BJ8" s="71">
        <v>42.7</v>
      </c>
      <c r="BK8" s="71">
        <v>18.3</v>
      </c>
      <c r="BL8" s="71">
        <v>18.2</v>
      </c>
      <c r="BM8" s="71">
        <v>17.5</v>
      </c>
      <c r="BN8" s="71">
        <v>14.3</v>
      </c>
      <c r="BO8" s="71">
        <v>11.8</v>
      </c>
      <c r="BP8" s="68">
        <v>26.4</v>
      </c>
      <c r="BQ8" s="72" t="s">
        <v>125</v>
      </c>
      <c r="BR8" s="72">
        <v>29886</v>
      </c>
      <c r="BS8" s="72">
        <v>112211</v>
      </c>
      <c r="BT8" s="73">
        <v>113126</v>
      </c>
      <c r="BU8" s="73">
        <v>102816</v>
      </c>
      <c r="BV8" s="72">
        <v>31473</v>
      </c>
      <c r="BW8" s="72">
        <v>37843</v>
      </c>
      <c r="BX8" s="72">
        <v>36318</v>
      </c>
      <c r="BY8" s="72">
        <v>37745</v>
      </c>
      <c r="BZ8" s="72">
        <v>35151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1431373</v>
      </c>
      <c r="CN8" s="70">
        <v>61000</v>
      </c>
      <c r="CO8" s="71" t="s">
        <v>125</v>
      </c>
      <c r="CP8" s="71" t="s">
        <v>125</v>
      </c>
      <c r="CQ8" s="71" t="s">
        <v>125</v>
      </c>
      <c r="CR8" s="71" t="s">
        <v>125</v>
      </c>
      <c r="CS8" s="71" t="s">
        <v>125</v>
      </c>
      <c r="CT8" s="71" t="s">
        <v>125</v>
      </c>
      <c r="CU8" s="71" t="s">
        <v>125</v>
      </c>
      <c r="CV8" s="71" t="s">
        <v>125</v>
      </c>
      <c r="CW8" s="71" t="s">
        <v>125</v>
      </c>
      <c r="CX8" s="71" t="s">
        <v>125</v>
      </c>
      <c r="CY8" s="68" t="s">
        <v>125</v>
      </c>
      <c r="CZ8" s="71" t="s">
        <v>125</v>
      </c>
      <c r="DA8" s="71">
        <v>65</v>
      </c>
      <c r="DB8" s="71">
        <v>54.7</v>
      </c>
      <c r="DC8" s="71">
        <v>47.5</v>
      </c>
      <c r="DD8" s="71">
        <v>39.799999999999997</v>
      </c>
      <c r="DE8" s="71">
        <v>438</v>
      </c>
      <c r="DF8" s="71">
        <v>351.1</v>
      </c>
      <c r="DG8" s="71">
        <v>278.89999999999998</v>
      </c>
      <c r="DH8" s="71">
        <v>205.5</v>
      </c>
      <c r="DI8" s="71">
        <v>187.9</v>
      </c>
      <c r="DJ8" s="68">
        <v>120.3</v>
      </c>
      <c r="DK8" s="71" t="s">
        <v>125</v>
      </c>
      <c r="DL8" s="71">
        <v>199.1</v>
      </c>
      <c r="DM8" s="71">
        <v>258.89999999999998</v>
      </c>
      <c r="DN8" s="71">
        <v>283.8</v>
      </c>
      <c r="DO8" s="71">
        <v>297</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INPC-000</cp:lastModifiedBy>
  <cp:lastPrinted>2019-01-21T02:01:37Z</cp:lastPrinted>
  <dcterms:created xsi:type="dcterms:W3CDTF">2018-12-07T10:30:45Z</dcterms:created>
  <dcterms:modified xsi:type="dcterms:W3CDTF">2019-02-28T06:22:16Z</dcterms:modified>
</cp:coreProperties>
</file>