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EG8" i="4" s="1"/>
  <c r="M6" i="5"/>
  <c r="CN8" i="4" s="1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B8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KC78" i="4"/>
  <c r="HG54" i="4"/>
  <c r="FH78" i="4"/>
  <c r="DS54" i="4"/>
  <c r="DS32" i="4"/>
  <c r="HG32" i="4"/>
  <c r="EO78" i="4"/>
  <c r="DD54" i="4"/>
  <c r="DD32" i="4"/>
  <c r="U78" i="4"/>
  <c r="P54" i="4"/>
  <c r="P32" i="4"/>
  <c r="KF54" i="4"/>
  <c r="KF32" i="4"/>
  <c r="JJ78" i="4"/>
  <c r="GR54" i="4"/>
  <c r="GR32" i="4"/>
  <c r="LO78" i="4"/>
  <c r="IK54" i="4"/>
  <c r="IK32" i="4"/>
  <c r="EW54" i="4"/>
  <c r="BI32" i="4"/>
  <c r="GT78" i="4"/>
  <c r="EW32" i="4"/>
  <c r="BI54" i="4"/>
  <c r="LY54" i="4"/>
  <c r="LY32" i="4"/>
  <c r="BZ78" i="4"/>
  <c r="LJ54" i="4"/>
  <c r="LJ32" i="4"/>
  <c r="KV78" i="4"/>
  <c r="HV32" i="4"/>
  <c r="EH54" i="4"/>
  <c r="HV54" i="4"/>
  <c r="GA78" i="4"/>
  <c r="EH32" i="4"/>
  <c r="BG78" i="4"/>
  <c r="AT54" i="4"/>
  <c r="AT32" i="4"/>
</calcChain>
</file>

<file path=xl/sharedStrings.xml><?xml version="1.0" encoding="utf-8"?>
<sst xmlns="http://schemas.openxmlformats.org/spreadsheetml/2006/main" count="292" uniqueCount="149">
  <si>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</si>
  <si>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</si>
  <si>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</si>
  <si>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</si>
  <si>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</si>
  <si>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</si>
  <si>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</si>
  <si>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</si>
  <si>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</si>
  <si>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</si>
  <si>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</si>
  <si>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</si>
  <si>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</si>
  <si>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</si>
  <si>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</si>
  <si>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</si>
  <si>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</si>
  <si>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</si>
  <si>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</si>
  <si>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</si>
  <si>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</si>
  <si>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</si>
  <si>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</si>
  <si>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</si>
  <si>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</si>
  <si>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</si>
  <si>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</si>
  <si>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</si>
  <si>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</si>
  <si>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</si>
  <si>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</si>
  <si>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</si>
  <si>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</si>
  <si>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</si>
  <si>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</si>
  <si>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</si>
  <si>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</si>
  <si>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</si>
  <si>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</si>
  <si>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</si>
  <si>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</si>
  <si>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</si>
  <si>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</si>
  <si>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</si>
  <si>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</si>
  <si>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</si>
  <si>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</si>
  <si>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</si>
  <si>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</si>
  <si>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</si>
  <si>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</si>
  <si>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</si>
  <si>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</si>
  <si>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</si>
  <si>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</si>
  <si>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</si>
  <si>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</si>
  <si>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</si>
  <si>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</si>
  <si>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</si>
  <si>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</si>
  <si>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</si>
  <si>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</si>
  <si>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</si>
  <si>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</si>
  <si>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</si>
  <si>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</si>
  <si>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</si>
  <si>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</si>
  <si>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</si>
  <si>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</si>
  <si>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</si>
  <si>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</si>
  <si>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</si>
  <si>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</si>
  <si>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</si>
  <si>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</si>
  <si>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</si>
  <si>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</si>
  <si>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</si>
  <si>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</si>
  <si>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</si>
  <si>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</si>
  <si>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</si>
  <si>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</si>
  <si>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</si>
  <si>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</si>
  <si>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</si>
  <si>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</si>
  <si>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</si>
  <si>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</si>
  <si>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</si>
  <si>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</si>
  <si>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</si>
  <si>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</si>
  <si>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</si>
  <si>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</si>
  <si>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</si>
  <si>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</si>
  <si>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</si>
  <si>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</si>
  <si>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</si>
  <si>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</si>
  <si>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</si>
  <si>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</si>
  <si>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</si>
  <si>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</si>
  <si>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</si>
  <si>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</si>
  <si>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</si>
  <si>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</si>
  <si>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</si>
  <si>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</si>
  <si>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</si>
  <si>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</si>
  <si>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</si>
  <si>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</si>
  <si>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</si>
  <si>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</si>
  <si>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</si>
  <si>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</si>
  <si>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</si>
  <si>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</si>
  <si>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</si>
  <si>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</si>
  <si>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</si>
  <si>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</si>
  <si>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</si>
  <si>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</si>
  <si>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</si>
  <si>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</si>
  <si>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</si>
  <si>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</si>
  <si>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</si>
  <si>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</si>
  <si>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</si>
  <si>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</si>
  <si>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</si>
  <si>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</si>
  <si>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</si>
  <si>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</si>
  <si>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</si>
  <si>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</si>
  <si>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</si>
  <si>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その他</t>
    <rPh sb="2" eb="3">
      <t>タ</t>
    </rPh>
    <phoneticPr fontId="5"/>
  </si>
  <si>
    <t>当院は、築後40年以上経過しており、有形固定資産減価償却率が高く、施設の老朽化や患者の療養環境の向上が課題となっているため、病院の建替えを予定している。経常収支比率は100%を継続して超えており、更新投資は経常収益で十分賄える見込みである。</t>
    <rPh sb="0" eb="2">
      <t>トウイン</t>
    </rPh>
    <rPh sb="9" eb="11">
      <t>イジョウ</t>
    </rPh>
    <rPh sb="30" eb="31">
      <t>タカ</t>
    </rPh>
    <rPh sb="65" eb="67">
      <t>タテカ</t>
    </rPh>
    <rPh sb="69" eb="71">
      <t>ヨテイ</t>
    </rPh>
    <rPh sb="76" eb="78">
      <t>ケイジョウ</t>
    </rPh>
    <rPh sb="78" eb="80">
      <t>シュウシ</t>
    </rPh>
    <rPh sb="80" eb="82">
      <t>ヒリツ</t>
    </rPh>
    <rPh sb="88" eb="90">
      <t>ケイゾク</t>
    </rPh>
    <rPh sb="92" eb="93">
      <t>コ</t>
    </rPh>
    <rPh sb="98" eb="100">
      <t>コウシン</t>
    </rPh>
    <rPh sb="100" eb="102">
      <t>トウシ</t>
    </rPh>
    <rPh sb="103" eb="105">
      <t>ケイジョウ</t>
    </rPh>
    <rPh sb="105" eb="107">
      <t>シュウエキ</t>
    </rPh>
    <rPh sb="108" eb="110">
      <t>ジュウブン</t>
    </rPh>
    <rPh sb="110" eb="111">
      <t>マカナ</t>
    </rPh>
    <rPh sb="113" eb="115">
      <t>ミコ</t>
    </rPh>
    <phoneticPr fontId="5"/>
  </si>
  <si>
    <t xml:space="preserve"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</t>
    <rPh sb="0" eb="2">
      <t>ハママツ</t>
    </rPh>
    <rPh sb="2" eb="4">
      <t>イリョウ</t>
    </rPh>
    <rPh sb="45" eb="47">
      <t>テイキョウ</t>
    </rPh>
    <rPh sb="91" eb="92">
      <t>ウ</t>
    </rPh>
    <rPh sb="157" eb="159">
      <t>テイキョウ</t>
    </rPh>
    <phoneticPr fontId="5"/>
  </si>
  <si>
    <t>不採算・特殊医療を担いつつ、医業収支比率を向上させることが課題である。新病院の建設により、救急・災害医療、循環器系疾患医療、がん医療の３つの機能について重点的に強化しハイパー急性期病院を目指すことで、医業収支比率の向上を図る必要がある。</t>
    <rPh sb="9" eb="10">
      <t>ニナ</t>
    </rPh>
    <rPh sb="14" eb="16">
      <t>イギョウ</t>
    </rPh>
    <rPh sb="16" eb="18">
      <t>シュウシ</t>
    </rPh>
    <rPh sb="18" eb="20">
      <t>ヒリツ</t>
    </rPh>
    <rPh sb="21" eb="23">
      <t>コウジョウ</t>
    </rPh>
    <rPh sb="29" eb="31">
      <t>カダイ</t>
    </rPh>
    <rPh sb="35" eb="38">
      <t>シンビョウイン</t>
    </rPh>
    <rPh sb="39" eb="41">
      <t>ケンセツ</t>
    </rPh>
    <rPh sb="70" eb="72">
      <t>キノウ</t>
    </rPh>
    <rPh sb="76" eb="79">
      <t>ジュウテンテキ</t>
    </rPh>
    <rPh sb="80" eb="82">
      <t>キョウカ</t>
    </rPh>
    <rPh sb="87" eb="90">
      <t>キュウセイキ</t>
    </rPh>
    <rPh sb="90" eb="92">
      <t>ビョウイン</t>
    </rPh>
    <rPh sb="93" eb="95">
      <t>メザ</t>
    </rPh>
    <rPh sb="100" eb="102">
      <t>イギョウ</t>
    </rPh>
    <rPh sb="102" eb="104">
      <t>シュウシ</t>
    </rPh>
    <rPh sb="104" eb="106">
      <t>ヒリツ</t>
    </rPh>
    <rPh sb="107" eb="109">
      <t>コウジョウ</t>
    </rPh>
    <rPh sb="110" eb="111">
      <t>ハカ</t>
    </rPh>
    <rPh sb="112" eb="114">
      <t>ヒツヨウ</t>
    </rPh>
    <phoneticPr fontId="5"/>
  </si>
  <si>
    <t>当病院が属する二次医療圏には、一般病床が500床を超える病院が当院を含め４あり、病院機能の役割分担が求められている。そのような状況の中、当病院は不採算・特殊医療を積極的に担っているため、患者１人1日当たりの収益は伸び悩み、平成28年度決算では、医業収支比率が類似病院より0.5ポイント低くなっている。しかし、経常収支比率は、過去5年間継続して100%を超えている。</t>
    <rPh sb="0" eb="1">
      <t>トウ</t>
    </rPh>
    <rPh sb="1" eb="3">
      <t>ビョウイン</t>
    </rPh>
    <rPh sb="4" eb="5">
      <t>ゾク</t>
    </rPh>
    <rPh sb="7" eb="9">
      <t>２ジ</t>
    </rPh>
    <rPh sb="9" eb="11">
      <t>イリョウ</t>
    </rPh>
    <rPh sb="11" eb="12">
      <t>ケン</t>
    </rPh>
    <rPh sb="15" eb="17">
      <t>イッパン</t>
    </rPh>
    <rPh sb="17" eb="19">
      <t>ビョウショウ</t>
    </rPh>
    <rPh sb="23" eb="24">
      <t>ショウ</t>
    </rPh>
    <rPh sb="25" eb="26">
      <t>コ</t>
    </rPh>
    <rPh sb="28" eb="30">
      <t>ビョウイン</t>
    </rPh>
    <rPh sb="31" eb="33">
      <t>トウイン</t>
    </rPh>
    <rPh sb="34" eb="35">
      <t>フク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69">
      <t>トウ</t>
    </rPh>
    <rPh sb="69" eb="71">
      <t>ビョウイン</t>
    </rPh>
    <rPh sb="72" eb="75">
      <t>フサイサン</t>
    </rPh>
    <rPh sb="76" eb="78">
      <t>トクシュ</t>
    </rPh>
    <rPh sb="78" eb="80">
      <t>イリョウ</t>
    </rPh>
    <rPh sb="81" eb="84">
      <t>セッキョクテキ</t>
    </rPh>
    <rPh sb="85" eb="86">
      <t>ニナ</t>
    </rPh>
    <rPh sb="93" eb="95">
      <t>カンジャ</t>
    </rPh>
    <rPh sb="95" eb="97">
      <t>ヒトリ</t>
    </rPh>
    <rPh sb="98" eb="99">
      <t>ヒ</t>
    </rPh>
    <rPh sb="99" eb="100">
      <t>ア</t>
    </rPh>
    <rPh sb="103" eb="105">
      <t>シュウエキ</t>
    </rPh>
    <rPh sb="106" eb="107">
      <t>ノ</t>
    </rPh>
    <rPh sb="108" eb="109">
      <t>ナヤ</t>
    </rPh>
    <rPh sb="111" eb="113">
      <t>ヘイセイ</t>
    </rPh>
    <rPh sb="115" eb="117">
      <t>ネンド</t>
    </rPh>
    <rPh sb="117" eb="119">
      <t>ケッサン</t>
    </rPh>
    <rPh sb="122" eb="124">
      <t>イギョウ</t>
    </rPh>
    <rPh sb="124" eb="126">
      <t>シュウシ</t>
    </rPh>
    <rPh sb="126" eb="128">
      <t>ヒリツ</t>
    </rPh>
    <rPh sb="129" eb="131">
      <t>ルイジ</t>
    </rPh>
    <rPh sb="131" eb="133">
      <t>ビョウイン</t>
    </rPh>
    <rPh sb="142" eb="143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</si>
</sst>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84.6</c:v>
                </c:pt>
                <c:pt idx="2">
                  <c:v>86.2</c:v>
                </c:pt>
                <c:pt idx="3">
                  <c:v>83.2</c:v>
                </c:pt>
                <c:pt idx="4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19296"/>
        <c:axId val="16052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9296"/>
        <c:axId val="160521216"/>
      </c:lineChart>
      <c:dateAx>
        <c:axId val="16051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521216"/>
        <c:crosses val="autoZero"/>
        <c:auto val="1"/>
        <c:lblOffset val="100"/>
        <c:baseTimeUnit val="years"/>
      </c:dateAx>
      <c:valAx>
        <c:axId val="16052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519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14072</c:v>
                </c:pt>
                <c:pt idx="1">
                  <c:v>14398</c:v>
                </c:pt>
                <c:pt idx="2">
                  <c:v>14791</c:v>
                </c:pt>
                <c:pt idx="3">
                  <c:v>15230</c:v>
                </c:pt>
                <c:pt idx="4">
                  <c:v>15298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65024"/>
        <c:axId val="16927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65024"/>
        <c:axId val="169271296"/>
      </c:lineChart>
      <c:dateAx>
        <c:axId val="16926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71296"/>
        <c:crosses val="autoZero"/>
        <c:auto val="1"/>
        <c:lblOffset val="100"/>
        <c:baseTimeUnit val="years"/>
      </c:dateAx>
      <c:valAx>
        <c:axId val="16927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9265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60796</c:v>
                </c:pt>
                <c:pt idx="1">
                  <c:v>60352</c:v>
                </c:pt>
                <c:pt idx="2">
                  <c:v>59279</c:v>
                </c:pt>
                <c:pt idx="3">
                  <c:v>60459</c:v>
                </c:pt>
                <c:pt idx="4">
                  <c:v>58661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75232"/>
        <c:axId val="16937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75232"/>
        <c:axId val="169377152"/>
      </c:lineChart>
      <c:dateAx>
        <c:axId val="16937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377152"/>
        <c:crosses val="autoZero"/>
        <c:auto val="1"/>
        <c:lblOffset val="100"/>
        <c:baseTimeUnit val="years"/>
      </c:dateAx>
      <c:valAx>
        <c:axId val="16937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9375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95616"/>
        <c:axId val="16889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95616"/>
        <c:axId val="168897536"/>
      </c:lineChart>
      <c:dateAx>
        <c:axId val="16889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897536"/>
        <c:crosses val="autoZero"/>
        <c:auto val="1"/>
        <c:lblOffset val="100"/>
        <c:baseTimeUnit val="years"/>
      </c:dateAx>
      <c:valAx>
        <c:axId val="16889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89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99.2</c:v>
                </c:pt>
                <c:pt idx="1">
                  <c:v>94.2</c:v>
                </c:pt>
                <c:pt idx="2">
                  <c:v>94.4</c:v>
                </c:pt>
                <c:pt idx="3">
                  <c:v>95.5</c:v>
                </c:pt>
                <c:pt idx="4">
                  <c:v>93.1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0288"/>
        <c:axId val="16894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40288"/>
        <c:axId val="168942208"/>
      </c:lineChart>
      <c:dateAx>
        <c:axId val="16894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942208"/>
        <c:crosses val="autoZero"/>
        <c:auto val="1"/>
        <c:lblOffset val="100"/>
        <c:baseTimeUnit val="years"/>
      </c:dateAx>
      <c:valAx>
        <c:axId val="16894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940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105.2</c:v>
                </c:pt>
                <c:pt idx="1">
                  <c:v>100.4</c:v>
                </c:pt>
                <c:pt idx="2">
                  <c:v>101</c:v>
                </c:pt>
                <c:pt idx="3">
                  <c:v>102.4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3152"/>
        <c:axId val="1689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3152"/>
        <c:axId val="168995072"/>
      </c:lineChart>
      <c:dateAx>
        <c:axId val="1689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995072"/>
        <c:crosses val="autoZero"/>
        <c:auto val="1"/>
        <c:lblOffset val="100"/>
        <c:baseTimeUnit val="years"/>
      </c:dateAx>
      <c:valAx>
        <c:axId val="1689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899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49.1</c:v>
                </c:pt>
                <c:pt idx="1">
                  <c:v>50.8</c:v>
                </c:pt>
                <c:pt idx="2">
                  <c:v>50.4</c:v>
                </c:pt>
                <c:pt idx="3">
                  <c:v>52.4</c:v>
                </c:pt>
                <c:pt idx="4">
                  <c:v>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43840"/>
        <c:axId val="1690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3840"/>
        <c:axId val="169062400"/>
      </c:lineChart>
      <c:dateAx>
        <c:axId val="1690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062400"/>
        <c:crosses val="autoZero"/>
        <c:auto val="1"/>
        <c:lblOffset val="100"/>
        <c:baseTimeUnit val="years"/>
      </c:dateAx>
      <c:valAx>
        <c:axId val="1690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04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70.7</c:v>
                </c:pt>
                <c:pt idx="2">
                  <c:v>65.599999999999994</c:v>
                </c:pt>
                <c:pt idx="3">
                  <c:v>67.3</c:v>
                </c:pt>
                <c:pt idx="4">
                  <c:v>70.099999999999994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88512"/>
        <c:axId val="16909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88512"/>
        <c:axId val="169090432"/>
      </c:lineChart>
      <c:dateAx>
        <c:axId val="16908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090432"/>
        <c:crosses val="autoZero"/>
        <c:auto val="1"/>
        <c:lblOffset val="100"/>
        <c:baseTimeUnit val="years"/>
      </c:dateAx>
      <c:valAx>
        <c:axId val="16909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088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55185884</c:v>
                </c:pt>
                <c:pt idx="1">
                  <c:v>55888229</c:v>
                </c:pt>
                <c:pt idx="2">
                  <c:v>54420429</c:v>
                </c:pt>
                <c:pt idx="3">
                  <c:v>54898328</c:v>
                </c:pt>
                <c:pt idx="4">
                  <c:v>54993417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8704"/>
        <c:axId val="16913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28704"/>
        <c:axId val="169130624"/>
      </c:lineChart>
      <c:dateAx>
        <c:axId val="16912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30624"/>
        <c:crosses val="autoZero"/>
        <c:auto val="1"/>
        <c:lblOffset val="100"/>
        <c:baseTimeUnit val="years"/>
      </c:dateAx>
      <c:valAx>
        <c:axId val="16913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9128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23.7</c:v>
                </c:pt>
                <c:pt idx="1">
                  <c:v>24.6</c:v>
                </c:pt>
                <c:pt idx="2">
                  <c:v>24.9</c:v>
                </c:pt>
                <c:pt idx="3">
                  <c:v>24.8</c:v>
                </c:pt>
                <c:pt idx="4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87968"/>
        <c:axId val="16919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7968"/>
        <c:axId val="169198336"/>
      </c:lineChart>
      <c:dateAx>
        <c:axId val="1691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98336"/>
        <c:crosses val="autoZero"/>
        <c:auto val="1"/>
        <c:lblOffset val="100"/>
        <c:baseTimeUnit val="years"/>
      </c:dateAx>
      <c:valAx>
        <c:axId val="16919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18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50.5</c:v>
                </c:pt>
                <c:pt idx="1">
                  <c:v>52.6</c:v>
                </c:pt>
                <c:pt idx="2">
                  <c:v>52.6</c:v>
                </c:pt>
                <c:pt idx="3">
                  <c:v>52.2</c:v>
                </c:pt>
                <c:pt idx="4">
                  <c:v>52.9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32640"/>
        <c:axId val="16923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32640"/>
        <c:axId val="169234816"/>
      </c:lineChart>
      <c:dateAx>
        <c:axId val="16923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34816"/>
        <c:crosses val="autoZero"/>
        <c:auto val="1"/>
        <c:lblOffset val="100"/>
        <c:baseTimeUnit val="years"/>
      </c:dateAx>
      <c:valAx>
        <c:axId val="16923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232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静岡県浜松市　浜松医療センター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144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600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606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807893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43580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146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148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105.2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100.4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102.4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101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99.2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94.2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94.4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95.5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93.1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該当数値なし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該当数値なし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 t="str">
        <f>データ!BF7</f>
        <v>該当数値なし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 t="str">
        <f>データ!BG7</f>
        <v>該当数値なし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 t="str">
        <f>データ!BH7</f>
        <v>該当数値なし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85.5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84.6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86.2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83.2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84.6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103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101.7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101.1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100.3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99.8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97.2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94.6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94.4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93.6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45.6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41.7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37.700000000000003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36.799999999999997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33.9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81.2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80.3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80.7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80.7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79.5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>
        <f>データ!BZ7</f>
        <v>60796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60352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59279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60459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58661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>
        <f>データ!CK7</f>
        <v>14072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14398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14791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15230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15298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50.5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52.6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52.6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52.2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52.9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23.7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24.6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24.9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24.8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24.9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>
        <f>データ!CE7</f>
        <v>56653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59159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60787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62913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64765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>
        <f>データ!CP7</f>
        <v>14082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14865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15610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16993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17680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48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47.8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48.7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48.5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49.2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25.6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26.2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26.3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27.5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27.4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147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49.1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50.8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50.4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52.4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53.9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71.5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70.7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65.599999999999994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67.3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70.099999999999994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55185884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55888229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54420429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54898328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54993417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46.4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45.9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50.7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51.3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51.2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59.7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56.6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64.099999999999994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64.3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48095074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50135188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50543381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51238617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51669762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静岡県浜松市　浜松医療センター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指定管理者(利用料金制)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807893</v>
      </c>
      <c r="V6" s="64">
        <f>V8</f>
        <v>43580</v>
      </c>
      <c r="W6" s="63" t="str">
        <f>W8</f>
        <v>非該当</v>
      </c>
      <c r="X6" s="63" t="str">
        <f t="shared" si="3"/>
        <v>７：１</v>
      </c>
      <c r="Y6" s="64">
        <f t="shared" si="3"/>
        <v>600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606</v>
      </c>
      <c r="AE6" s="64">
        <f t="shared" si="3"/>
        <v>600</v>
      </c>
      <c r="AF6" s="64" t="str">
        <f t="shared" si="3"/>
        <v>-</v>
      </c>
      <c r="AG6" s="64">
        <f t="shared" si="3"/>
        <v>600</v>
      </c>
      <c r="AH6" s="65">
        <f>IF(AH8="-",NA(),AH8)</f>
        <v>105.2</v>
      </c>
      <c r="AI6" s="65">
        <f t="shared" ref="AI6:AQ6" si="4">IF(AI8="-",NA(),AI8)</f>
        <v>100.4</v>
      </c>
      <c r="AJ6" s="65">
        <f t="shared" si="4"/>
        <v>101</v>
      </c>
      <c r="AK6" s="65">
        <f t="shared" si="4"/>
        <v>102.4</v>
      </c>
      <c r="AL6" s="65">
        <f t="shared" si="4"/>
        <v>101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99.2</v>
      </c>
      <c r="AT6" s="65">
        <f t="shared" ref="AT6:BB6" si="5">IF(AT8="-",NA(),AT8)</f>
        <v>94.2</v>
      </c>
      <c r="AU6" s="65">
        <f t="shared" si="5"/>
        <v>94.4</v>
      </c>
      <c r="AV6" s="65">
        <f t="shared" si="5"/>
        <v>95.5</v>
      </c>
      <c r="AW6" s="65">
        <f t="shared" si="5"/>
        <v>93.1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85.5</v>
      </c>
      <c r="BP6" s="65">
        <f t="shared" ref="BP6:BX6" si="7">IF(BP8="-",NA(),BP8)</f>
        <v>84.6</v>
      </c>
      <c r="BQ6" s="65">
        <f t="shared" si="7"/>
        <v>86.2</v>
      </c>
      <c r="BR6" s="65">
        <f t="shared" si="7"/>
        <v>83.2</v>
      </c>
      <c r="BS6" s="65">
        <f t="shared" si="7"/>
        <v>84.6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60796</v>
      </c>
      <c r="CA6" s="66">
        <f t="shared" ref="CA6:CI6" si="8">IF(CA8="-",NA(),CA8)</f>
        <v>60352</v>
      </c>
      <c r="CB6" s="66">
        <f t="shared" si="8"/>
        <v>59279</v>
      </c>
      <c r="CC6" s="66">
        <f t="shared" si="8"/>
        <v>60459</v>
      </c>
      <c r="CD6" s="66">
        <f t="shared" si="8"/>
        <v>58661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14072</v>
      </c>
      <c r="CL6" s="66">
        <f t="shared" ref="CL6:CT6" si="9">IF(CL8="-",NA(),CL8)</f>
        <v>14398</v>
      </c>
      <c r="CM6" s="66">
        <f t="shared" si="9"/>
        <v>14791</v>
      </c>
      <c r="CN6" s="66">
        <f t="shared" si="9"/>
        <v>15230</v>
      </c>
      <c r="CO6" s="66">
        <f t="shared" si="9"/>
        <v>15298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50.5</v>
      </c>
      <c r="CW6" s="65">
        <f t="shared" ref="CW6:DE6" si="10">IF(CW8="-",NA(),CW8)</f>
        <v>52.6</v>
      </c>
      <c r="CX6" s="65">
        <f t="shared" si="10"/>
        <v>52.6</v>
      </c>
      <c r="CY6" s="65">
        <f t="shared" si="10"/>
        <v>52.2</v>
      </c>
      <c r="CZ6" s="65">
        <f t="shared" si="10"/>
        <v>52.9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23.7</v>
      </c>
      <c r="DH6" s="65">
        <f t="shared" ref="DH6:DP6" si="11">IF(DH8="-",NA(),DH8)</f>
        <v>24.6</v>
      </c>
      <c r="DI6" s="65">
        <f t="shared" si="11"/>
        <v>24.9</v>
      </c>
      <c r="DJ6" s="65">
        <f t="shared" si="11"/>
        <v>24.8</v>
      </c>
      <c r="DK6" s="65">
        <f t="shared" si="11"/>
        <v>24.9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49.1</v>
      </c>
      <c r="DS6" s="65">
        <f t="shared" ref="DS6:EA6" si="12">IF(DS8="-",NA(),DS8)</f>
        <v>50.8</v>
      </c>
      <c r="DT6" s="65">
        <f t="shared" si="12"/>
        <v>50.4</v>
      </c>
      <c r="DU6" s="65">
        <f t="shared" si="12"/>
        <v>52.4</v>
      </c>
      <c r="DV6" s="65">
        <f t="shared" si="12"/>
        <v>53.9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71.5</v>
      </c>
      <c r="ED6" s="65">
        <f t="shared" ref="ED6:EL6" si="13">IF(ED8="-",NA(),ED8)</f>
        <v>70.7</v>
      </c>
      <c r="EE6" s="65">
        <f t="shared" si="13"/>
        <v>65.599999999999994</v>
      </c>
      <c r="EF6" s="65">
        <f t="shared" si="13"/>
        <v>67.3</v>
      </c>
      <c r="EG6" s="65">
        <f t="shared" si="13"/>
        <v>70.099999999999994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55185884</v>
      </c>
      <c r="EO6" s="66">
        <f t="shared" ref="EO6:EW6" si="14">IF(EO8="-",NA(),EO8)</f>
        <v>55888229</v>
      </c>
      <c r="EP6" s="66">
        <f t="shared" si="14"/>
        <v>54420429</v>
      </c>
      <c r="EQ6" s="66">
        <f t="shared" si="14"/>
        <v>54898328</v>
      </c>
      <c r="ER6" s="66">
        <f t="shared" si="14"/>
        <v>54993417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指定管理者(利用料金制)</v>
      </c>
      <c r="Q7" s="64">
        <f t="shared" si="15"/>
        <v>34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807893</v>
      </c>
      <c r="V7" s="64">
        <f>V8</f>
        <v>43580</v>
      </c>
      <c r="W7" s="63" t="str">
        <f>W8</f>
        <v>非該当</v>
      </c>
      <c r="X7" s="63" t="str">
        <f t="shared" si="15"/>
        <v>７：１</v>
      </c>
      <c r="Y7" s="64">
        <f t="shared" si="15"/>
        <v>600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606</v>
      </c>
      <c r="AE7" s="64">
        <f t="shared" si="15"/>
        <v>600</v>
      </c>
      <c r="AF7" s="64" t="str">
        <f t="shared" si="15"/>
        <v>-</v>
      </c>
      <c r="AG7" s="64">
        <f t="shared" si="15"/>
        <v>600</v>
      </c>
      <c r="AH7" s="65">
        <f>AH8</f>
        <v>105.2</v>
      </c>
      <c r="AI7" s="65">
        <f t="shared" ref="AI7:AQ7" si="16">AI8</f>
        <v>100.4</v>
      </c>
      <c r="AJ7" s="65">
        <f t="shared" si="16"/>
        <v>101</v>
      </c>
      <c r="AK7" s="65">
        <f t="shared" si="16"/>
        <v>102.4</v>
      </c>
      <c r="AL7" s="65">
        <f t="shared" si="16"/>
        <v>101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99.2</v>
      </c>
      <c r="AT7" s="65">
        <f t="shared" ref="AT7:BB7" si="17">AT8</f>
        <v>94.2</v>
      </c>
      <c r="AU7" s="65">
        <f t="shared" si="17"/>
        <v>94.4</v>
      </c>
      <c r="AV7" s="65">
        <f t="shared" si="17"/>
        <v>95.5</v>
      </c>
      <c r="AW7" s="65">
        <f t="shared" si="17"/>
        <v>93.1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85.5</v>
      </c>
      <c r="BP7" s="65">
        <f t="shared" ref="BP7:BX7" si="19">BP8</f>
        <v>84.6</v>
      </c>
      <c r="BQ7" s="65">
        <f t="shared" si="19"/>
        <v>86.2</v>
      </c>
      <c r="BR7" s="65">
        <f t="shared" si="19"/>
        <v>83.2</v>
      </c>
      <c r="BS7" s="65">
        <f t="shared" si="19"/>
        <v>84.6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60796</v>
      </c>
      <c r="CA7" s="66">
        <f t="shared" ref="CA7:CI7" si="20">CA8</f>
        <v>60352</v>
      </c>
      <c r="CB7" s="66">
        <f t="shared" si="20"/>
        <v>59279</v>
      </c>
      <c r="CC7" s="66">
        <f t="shared" si="20"/>
        <v>60459</v>
      </c>
      <c r="CD7" s="66">
        <f t="shared" si="20"/>
        <v>58661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14072</v>
      </c>
      <c r="CL7" s="66">
        <f t="shared" ref="CL7:CT7" si="21">CL8</f>
        <v>14398</v>
      </c>
      <c r="CM7" s="66">
        <f t="shared" si="21"/>
        <v>14791</v>
      </c>
      <c r="CN7" s="66">
        <f t="shared" si="21"/>
        <v>15230</v>
      </c>
      <c r="CO7" s="66">
        <f t="shared" si="21"/>
        <v>15298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50.5</v>
      </c>
      <c r="CW7" s="65">
        <f t="shared" ref="CW7:DE7" si="22">CW8</f>
        <v>52.6</v>
      </c>
      <c r="CX7" s="65">
        <f t="shared" si="22"/>
        <v>52.6</v>
      </c>
      <c r="CY7" s="65">
        <f t="shared" si="22"/>
        <v>52.2</v>
      </c>
      <c r="CZ7" s="65">
        <f t="shared" si="22"/>
        <v>52.9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23.7</v>
      </c>
      <c r="DH7" s="65">
        <f t="shared" ref="DH7:DP7" si="23">DH8</f>
        <v>24.6</v>
      </c>
      <c r="DI7" s="65">
        <f t="shared" si="23"/>
        <v>24.9</v>
      </c>
      <c r="DJ7" s="65">
        <f t="shared" si="23"/>
        <v>24.8</v>
      </c>
      <c r="DK7" s="65">
        <f t="shared" si="23"/>
        <v>24.9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49.1</v>
      </c>
      <c r="DS7" s="65">
        <f t="shared" ref="DS7:EA7" si="24">DS8</f>
        <v>50.8</v>
      </c>
      <c r="DT7" s="65">
        <f t="shared" si="24"/>
        <v>50.4</v>
      </c>
      <c r="DU7" s="65">
        <f t="shared" si="24"/>
        <v>52.4</v>
      </c>
      <c r="DV7" s="65">
        <f t="shared" si="24"/>
        <v>53.9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71.5</v>
      </c>
      <c r="ED7" s="65">
        <f t="shared" ref="ED7:EL7" si="25">ED8</f>
        <v>70.7</v>
      </c>
      <c r="EE7" s="65">
        <f t="shared" si="25"/>
        <v>65.599999999999994</v>
      </c>
      <c r="EF7" s="65">
        <f t="shared" si="25"/>
        <v>67.3</v>
      </c>
      <c r="EG7" s="65">
        <f t="shared" si="25"/>
        <v>70.099999999999994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55185884</v>
      </c>
      <c r="EO7" s="66">
        <f t="shared" ref="EO7:EW7" si="26">EO8</f>
        <v>55888229</v>
      </c>
      <c r="EP7" s="66">
        <f t="shared" si="26"/>
        <v>54420429</v>
      </c>
      <c r="EQ7" s="66">
        <f t="shared" si="26"/>
        <v>54898328</v>
      </c>
      <c r="ER7" s="66">
        <f t="shared" si="26"/>
        <v>54993417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221309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34</v>
      </c>
      <c r="R8" s="68" t="s">
        <v>131</v>
      </c>
      <c r="S8" s="68" t="s">
        <v>132</v>
      </c>
      <c r="T8" s="68" t="s">
        <v>133</v>
      </c>
      <c r="U8" s="69">
        <v>807893</v>
      </c>
      <c r="V8" s="69">
        <v>43580</v>
      </c>
      <c r="W8" s="68" t="s">
        <v>134</v>
      </c>
      <c r="X8" s="70" t="s">
        <v>135</v>
      </c>
      <c r="Y8" s="69">
        <v>600</v>
      </c>
      <c r="Z8" s="69" t="s">
        <v>136</v>
      </c>
      <c r="AA8" s="69" t="s">
        <v>136</v>
      </c>
      <c r="AB8" s="69" t="s">
        <v>136</v>
      </c>
      <c r="AC8" s="69">
        <v>6</v>
      </c>
      <c r="AD8" s="69">
        <v>606</v>
      </c>
      <c r="AE8" s="69">
        <v>600</v>
      </c>
      <c r="AF8" s="69" t="s">
        <v>136</v>
      </c>
      <c r="AG8" s="69">
        <v>600</v>
      </c>
      <c r="AH8" s="71">
        <v>105.2</v>
      </c>
      <c r="AI8" s="71">
        <v>100.4</v>
      </c>
      <c r="AJ8" s="71">
        <v>101</v>
      </c>
      <c r="AK8" s="71">
        <v>102.4</v>
      </c>
      <c r="AL8" s="71">
        <v>101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99.2</v>
      </c>
      <c r="AT8" s="71">
        <v>94.2</v>
      </c>
      <c r="AU8" s="71">
        <v>94.4</v>
      </c>
      <c r="AV8" s="71">
        <v>95.5</v>
      </c>
      <c r="AW8" s="71">
        <v>93.1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 t="s">
        <v>137</v>
      </c>
      <c r="BE8" s="72" t="s">
        <v>137</v>
      </c>
      <c r="BF8" s="72" t="s">
        <v>137</v>
      </c>
      <c r="BG8" s="72" t="s">
        <v>137</v>
      </c>
      <c r="BH8" s="72" t="s">
        <v>137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85.5</v>
      </c>
      <c r="BP8" s="71">
        <v>84.6</v>
      </c>
      <c r="BQ8" s="71">
        <v>86.2</v>
      </c>
      <c r="BR8" s="71">
        <v>83.2</v>
      </c>
      <c r="BS8" s="71">
        <v>84.6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60796</v>
      </c>
      <c r="CA8" s="72">
        <v>60352</v>
      </c>
      <c r="CB8" s="72">
        <v>59279</v>
      </c>
      <c r="CC8" s="72">
        <v>60459</v>
      </c>
      <c r="CD8" s="72">
        <v>58661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14072</v>
      </c>
      <c r="CL8" s="72">
        <v>14398</v>
      </c>
      <c r="CM8" s="72">
        <v>14791</v>
      </c>
      <c r="CN8" s="72">
        <v>15230</v>
      </c>
      <c r="CO8" s="72">
        <v>15298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50.5</v>
      </c>
      <c r="CW8" s="72">
        <v>52.6</v>
      </c>
      <c r="CX8" s="72">
        <v>52.6</v>
      </c>
      <c r="CY8" s="72">
        <v>52.2</v>
      </c>
      <c r="CZ8" s="72">
        <v>52.9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23.7</v>
      </c>
      <c r="DH8" s="72">
        <v>24.6</v>
      </c>
      <c r="DI8" s="72">
        <v>24.9</v>
      </c>
      <c r="DJ8" s="72">
        <v>24.8</v>
      </c>
      <c r="DK8" s="72">
        <v>24.9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49.1</v>
      </c>
      <c r="DS8" s="71">
        <v>50.8</v>
      </c>
      <c r="DT8" s="71">
        <v>50.4</v>
      </c>
      <c r="DU8" s="71">
        <v>52.4</v>
      </c>
      <c r="DV8" s="71">
        <v>53.9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71.5</v>
      </c>
      <c r="ED8" s="71">
        <v>70.7</v>
      </c>
      <c r="EE8" s="71">
        <v>65.599999999999994</v>
      </c>
      <c r="EF8" s="71">
        <v>67.3</v>
      </c>
      <c r="EG8" s="71">
        <v>70.099999999999994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55185884</v>
      </c>
      <c r="EO8" s="72">
        <v>55888229</v>
      </c>
      <c r="EP8" s="72">
        <v>54420429</v>
      </c>
      <c r="EQ8" s="72">
        <v>54898328</v>
      </c>
      <c r="ER8" s="72">
        <v>54993417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INPC-000</cp:lastModifiedBy>
  <cp:lastPrinted>2018-10-01T01:33:23Z</cp:lastPrinted>
  <dcterms:created xsi:type="dcterms:W3CDTF">2018-06-14T04:22:38Z</dcterms:created>
  <dcterms:modified xsi:type="dcterms:W3CDTF">2018-11-07T11:17:54Z</dcterms:modified>
  <cp:category/>
</cp:coreProperties>
</file>