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1ZJTDPcG2OJCcariY6z/kckVr3NbMLXgrbNYbb92vJxDpkHsb7wRJy81/Uis2LfY5Ezh6fSt/OpyCn/4Cdy5AA==" workbookSaltValue="Ziesj3eE8cfQArO0hkJEbg==" workbookSpinCount="100000" lockStructure="1"/>
  <bookViews>
    <workbookView xWindow="10080" yWindow="-15" windowWidth="10140" windowHeight="787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LP8" i="4" s="1"/>
  <c r="AA6" i="5"/>
  <c r="Z6" i="5"/>
  <c r="Y6" i="5"/>
  <c r="X6" i="5"/>
  <c r="EG12" i="4" s="1"/>
  <c r="W6" i="5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CN12" i="4"/>
  <c r="AU12" i="4"/>
  <c r="B12" i="4"/>
  <c r="JW10" i="4"/>
  <c r="ID10" i="4"/>
  <c r="FZ10" i="4"/>
  <c r="CN10" i="4"/>
  <c r="AU10" i="4"/>
  <c r="B10" i="4"/>
  <c r="JW8" i="4"/>
  <c r="ID8" i="4"/>
  <c r="FZ8" i="4"/>
  <c r="EG8" i="4"/>
  <c r="CN8" i="4"/>
  <c r="AU8" i="4"/>
  <c r="B6" i="4"/>
  <c r="CS78" i="4" l="1"/>
  <c r="BX54" i="4"/>
  <c r="BX32" i="4"/>
  <c r="MN54" i="4"/>
  <c r="MN32" i="4"/>
  <c r="MH78" i="4"/>
  <c r="IZ54" i="4"/>
  <c r="IZ32" i="4"/>
  <c r="HM78" i="4"/>
  <c r="FL54" i="4"/>
  <c r="FL32" i="4"/>
  <c r="C11" i="5"/>
  <c r="D11" i="5"/>
  <c r="E11" i="5"/>
  <c r="B11" i="5"/>
  <c r="DS54" i="4" l="1"/>
  <c r="AE32" i="4"/>
  <c r="AN78" i="4"/>
  <c r="AE54" i="4"/>
  <c r="KU54" i="4"/>
  <c r="KU32" i="4"/>
  <c r="FH78" i="4"/>
  <c r="DS32" i="4"/>
  <c r="KC78" i="4"/>
  <c r="HG54" i="4"/>
  <c r="HG32" i="4"/>
  <c r="GR32" i="4"/>
  <c r="U78" i="4"/>
  <c r="P54" i="4"/>
  <c r="P32" i="4"/>
  <c r="GR54" i="4"/>
  <c r="EO78" i="4"/>
  <c r="DD54" i="4"/>
  <c r="DD32" i="4"/>
  <c r="KF54" i="4"/>
  <c r="KF32" i="4"/>
  <c r="JJ78" i="4"/>
  <c r="IK54" i="4"/>
  <c r="IK32" i="4"/>
  <c r="GT78" i="4"/>
  <c r="EW54" i="4"/>
  <c r="EW32" i="4"/>
  <c r="LY54" i="4"/>
  <c r="LY32" i="4"/>
  <c r="LO78" i="4"/>
  <c r="BZ78" i="4"/>
  <c r="BI54" i="4"/>
  <c r="BI32" i="4"/>
  <c r="LJ32" i="4"/>
  <c r="KV78" i="4"/>
  <c r="HV54" i="4"/>
  <c r="HV32" i="4"/>
  <c r="LJ54" i="4"/>
  <c r="GA78" i="4"/>
  <c r="EH54" i="4"/>
  <c r="EH32" i="4"/>
  <c r="BG78" i="4"/>
  <c r="AT54" i="4"/>
  <c r="AT32" i="4"/>
</calcChain>
</file>

<file path=xl/sharedStrings.xml><?xml version="1.0" encoding="utf-8"?>
<sst xmlns="http://schemas.openxmlformats.org/spreadsheetml/2006/main" count="326" uniqueCount="198">
  <si>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</si>
  <si>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</si>
  <si>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</si>
  <si>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</si>
  <si>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</si>
  <si>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</si>
  <si>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</si>
  <si>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</si>
  <si>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</si>
  <si>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</si>
  <si>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</si>
  <si>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</si>
  <si>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</si>
  <si>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</si>
  <si>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</si>
  <si>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</si>
  <si>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</si>
  <si>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</si>
  <si>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</si>
  <si>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</si>
  <si>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</si>
  <si>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</si>
  <si>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</si>
  <si>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</si>
  <si>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</si>
  <si>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</si>
  <si>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</si>
  <si>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</si>
  <si>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</si>
  <si>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</si>
  <si>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</si>
  <si>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</si>
  <si>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</si>
  <si>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</si>
  <si>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</si>
  <si>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</si>
  <si>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</si>
  <si>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</si>
  <si>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</si>
  <si>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</si>
  <si>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</si>
  <si>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</si>
  <si>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</si>
  <si>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</si>
  <si>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</si>
  <si>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</si>
  <si>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</si>
  <si>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</si>
  <si>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</si>
  <si>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</si>
  <si>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</si>
  <si>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</si>
  <si>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</si>
  <si>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</si>
  <si>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</si>
  <si>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</si>
  <si>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</si>
  <si>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</si>
  <si>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</si>
  <si>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</si>
  <si>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</si>
  <si>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</si>
  <si>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</si>
  <si>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</si>
  <si>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</si>
  <si>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</si>
  <si>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</si>
  <si>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</si>
  <si>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</si>
  <si>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</si>
  <si>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</si>
  <si>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</si>
  <si>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</si>
  <si>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</si>
  <si>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</si>
  <si>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</si>
  <si>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</si>
  <si>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</si>
  <si>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</si>
  <si>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</si>
  <si>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</si>
  <si>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</si>
  <si>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</si>
  <si>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</si>
  <si>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</si>
  <si>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</si>
  <si>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</si>
  <si>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</si>
  <si>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</si>
  <si>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</si>
  <si>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</si>
  <si>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</si>
  <si>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</si>
  <si>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</si>
  <si>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</si>
  <si>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</si>
  <si>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</si>
  <si>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</si>
  <si>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</si>
  <si>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</si>
  <si>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</si>
  <si>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</si>
  <si>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</si>
  <si>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</si>
  <si>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</si>
  <si>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</si>
  <si>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</si>
  <si>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</si>
  <si>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</si>
  <si>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</si>
  <si>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</si>
  <si>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</si>
  <si>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</si>
  <si>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</si>
  <si>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</si>
  <si>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</si>
  <si>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</si>
  <si>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</si>
  <si>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</si>
  <si>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</si>
  <si>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</si>
  <si>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</si>
  <si>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</si>
  <si>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</si>
  <si>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</si>
  <si>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</si>
  <si>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</si>
  <si>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</si>
  <si>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</si>
  <si>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</si>
  <si>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</si>
  <si>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</si>
  <si>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</si>
  <si>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</si>
  <si>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</si>
  <si>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</si>
  <si>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</si>
  <si>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</si>
  <si>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</si>
  <si>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</si>
  <si>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</si>
  <si>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</si>
  <si>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</si>
  <si>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</si>
  <si>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</si>
  <si>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</si>
  <si>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</si>
  <si>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</si>
  <si>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</si>
  <si>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</si>
  <si>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</si>
  <si>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</si>
  <si>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</si>
  <si>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</si>
  <si>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</si>
  <si>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</si>
  <si>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</si>
  <si>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</si>
  <si>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</si>
  <si>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</si>
  <si>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</si>
  <si>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</si>
  <si>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</si>
  <si>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</si>
  <si>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</si>
  <si>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</si>
  <si>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</si>
  <si>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</si>
  <si>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</si>
  <si>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</si>
  <si>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</si>
  <si>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</si>
  <si>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</si>
  <si>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</si>
  <si>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</si>
  <si>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</si>
  <si>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</si>
  <si>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浜松医療センター</t>
  </si>
  <si>
    <t>当然財務</t>
  </si>
  <si>
    <t>病院事業</t>
  </si>
  <si>
    <t>一般病院</t>
  </si>
  <si>
    <t>500床以上</t>
  </si>
  <si>
    <t>非設置</t>
  </si>
  <si>
    <t>指定管理者(利用料金制)</t>
  </si>
  <si>
    <t>対象</t>
  </si>
  <si>
    <t>ド 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</si>
  <si>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</si>
  <si>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</si>
  <si>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</si>
  <si>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</si>
  <si>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</si>
  <si>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</si>
  <si>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</si>
  <si>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</si>
  <si>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浜松医療センターは、救急・小児・周産期医療を中心に4疾病や感染症、エイズなどの政策的医療を提供している。また、「地域医療支援病院」や「災害拠点病院」、「がん診療連携拠点病院」の指定を受け、第二次、第三次救急病院として24時間365日患者を受け入れ、地域医療に不可欠な存在として、高度急性期・急性期を中心とした医療を提供している。
新型コロナウイルス感染症への対応としては、「重点医療機関」の指定を受け、専用病床を確保し患者の治療にあたった。</t>
    <phoneticPr fontId="5"/>
  </si>
  <si>
    <t>当院は、築後49年を経過しており、有形固定資産減価償却率が高く、施設の老朽化や患者の療養環境の向上が課題となっているため、令和6年1月開院を目途に新病院の整備を進めている。経常収支比率は100%を継続して超えており、更新経費は経常収益で賄える見込みである。</t>
    <phoneticPr fontId="5"/>
  </si>
  <si>
    <t>浜松医療センターにおいては、不採算・特殊医療を担いつつ、高度な医療を行うことで、患者1人1日当たりの収益を向上させることが課題である。また、新病院の整備により、救急・災害医療、循環器系疾患医療、がん医療の3つの機能について重点的に強化し、ハイパー急性期病院を目指すことで、医業収支比率の向上を図る必要がある。
新型コロナウイルス感染症への対応では、引き続き公立病院として地域で求められる医療を提供していく。</t>
    <phoneticPr fontId="5"/>
  </si>
  <si>
    <t>当院が属する二次医療圏には、一般病床が500床を超える病院が当院を含め4院あり、病院機能の役割分担が求められている。そのような状況の中、当院は不採算・特殊医療を積極的に担っているため、患者1人1日当たりの収益は平均値を下回っている。また、新型コロナウイルス感染拡大による救急・紹介患者の減少や令和2年度末のクラスター発生に伴う診療休止などの影響により、病床利用率は前年度より0.7ポイント下回った。
医業収支比率は、診療単価の増に伴う入院外来収益等の増加により、前年度より2.9ポイント上回った。</t>
    <rPh sb="146" eb="148">
      <t>レイワ</t>
    </rPh>
    <rPh sb="149" eb="152">
      <t>ネンドマツ</t>
    </rPh>
    <rPh sb="208" eb="210">
      <t>シンリョウ</t>
    </rPh>
    <rPh sb="210" eb="212">
      <t>タンカ</t>
    </rPh>
    <rPh sb="213" eb="214">
      <t>ゾウ</t>
    </rPh>
    <rPh sb="215" eb="216">
      <t>トモナ</t>
    </rPh>
    <rPh sb="217" eb="219">
      <t>ニュウイン</t>
    </rPh>
    <rPh sb="219" eb="221">
      <t>ガイライ</t>
    </rPh>
    <rPh sb="221" eb="223">
      <t>シュウエキ</t>
    </rPh>
    <rPh sb="223" eb="224">
      <t>トウ</t>
    </rPh>
    <rPh sb="225" eb="227">
      <t>ゾウカ</t>
    </rPh>
    <rPh sb="243" eb="244">
      <t>ウエ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</si>
</sst>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85.5</c:v>
                </c:pt>
                <c:pt idx="1">
                  <c:v>85.6</c:v>
                </c:pt>
                <c:pt idx="2">
                  <c:v>83.6</c:v>
                </c:pt>
                <c:pt idx="3">
                  <c:v>76.8</c:v>
                </c:pt>
                <c:pt idx="4">
                  <c:v>76.099999999999994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47-4DFC-B905-3483C6B8B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09248"/>
        <c:axId val="17570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80.2</c:v>
                </c:pt>
                <c:pt idx="2">
                  <c:v>79.8</c:v>
                </c:pt>
                <c:pt idx="3">
                  <c:v>70.599999999999994</c:v>
                </c:pt>
                <c:pt idx="4">
                  <c:v>71.400000000000006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47-4DFC-B905-3483C6B8B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09248"/>
        <c:axId val="175707648"/>
      </c:lineChart>
      <c:catAx>
        <c:axId val="167909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75707648"/>
        <c:crosses val="autoZero"/>
        <c:auto val="1"/>
        <c:lblAlgn val="ctr"/>
        <c:lblOffset val="100"/>
        <c:noMultiLvlLbl val="1"/>
      </c:catAx>
      <c:valAx>
        <c:axId val="17570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7909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15463</c:v>
                </c:pt>
                <c:pt idx="1">
                  <c:v>15919</c:v>
                </c:pt>
                <c:pt idx="2">
                  <c:v>17542</c:v>
                </c:pt>
                <c:pt idx="3">
                  <c:v>18770</c:v>
                </c:pt>
                <c:pt idx="4">
                  <c:v>19184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5C-4254-8EE2-239D9F6BF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792832"/>
        <c:axId val="25879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18393</c:v>
                </c:pt>
                <c:pt idx="1">
                  <c:v>19207</c:v>
                </c:pt>
                <c:pt idx="2">
                  <c:v>20687</c:v>
                </c:pt>
                <c:pt idx="3">
                  <c:v>22637</c:v>
                </c:pt>
                <c:pt idx="4">
                  <c:v>23244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5C-4254-8EE2-239D9F6BF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92832"/>
        <c:axId val="258799104"/>
      </c:lineChart>
      <c:catAx>
        <c:axId val="258792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8799104"/>
        <c:crosses val="autoZero"/>
        <c:auto val="1"/>
        <c:lblAlgn val="ctr"/>
        <c:lblOffset val="100"/>
        <c:noMultiLvlLbl val="1"/>
      </c:catAx>
      <c:valAx>
        <c:axId val="25879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58792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60768</c:v>
                </c:pt>
                <c:pt idx="1">
                  <c:v>63027</c:v>
                </c:pt>
                <c:pt idx="2">
                  <c:v>65186</c:v>
                </c:pt>
                <c:pt idx="3">
                  <c:v>66257</c:v>
                </c:pt>
                <c:pt idx="4">
                  <c:v>71978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2E-4E92-9745-C5E74B9DE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808448"/>
        <c:axId val="25882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66228</c:v>
                </c:pt>
                <c:pt idx="1">
                  <c:v>68751</c:v>
                </c:pt>
                <c:pt idx="2">
                  <c:v>70630</c:v>
                </c:pt>
                <c:pt idx="3">
                  <c:v>75766</c:v>
                </c:pt>
                <c:pt idx="4">
                  <c:v>79610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2E-4E92-9745-C5E74B9DE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808448"/>
        <c:axId val="258822912"/>
      </c:lineChart>
      <c:catAx>
        <c:axId val="258808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8822912"/>
        <c:crosses val="autoZero"/>
        <c:auto val="1"/>
        <c:lblAlgn val="ctr"/>
        <c:lblOffset val="100"/>
        <c:noMultiLvlLbl val="1"/>
      </c:catAx>
      <c:valAx>
        <c:axId val="25882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58808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2-4E41-93B3-53C1F84CC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05536"/>
        <c:axId val="26690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34.9</c:v>
                </c:pt>
                <c:pt idx="1">
                  <c:v>32.6</c:v>
                </c:pt>
                <c:pt idx="2">
                  <c:v>27</c:v>
                </c:pt>
                <c:pt idx="3">
                  <c:v>34.200000000000003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12-4E41-93B3-53C1F84CC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705536"/>
        <c:axId val="266903936"/>
      </c:lineChart>
      <c:catAx>
        <c:axId val="26470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6903936"/>
        <c:crosses val="autoZero"/>
        <c:auto val="1"/>
        <c:lblAlgn val="ctr"/>
        <c:lblOffset val="100"/>
        <c:noMultiLvlLbl val="1"/>
      </c:catAx>
      <c:valAx>
        <c:axId val="26690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70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94.2</c:v>
                </c:pt>
                <c:pt idx="1">
                  <c:v>95.7</c:v>
                </c:pt>
                <c:pt idx="2">
                  <c:v>93.9</c:v>
                </c:pt>
                <c:pt idx="3">
                  <c:v>89.3</c:v>
                </c:pt>
                <c:pt idx="4">
                  <c:v>92.2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5-4407-8DAD-D43C5A205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27264"/>
        <c:axId val="23915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94.1</c:v>
                </c:pt>
                <c:pt idx="2">
                  <c:v>93.7</c:v>
                </c:pt>
                <c:pt idx="3">
                  <c:v>88.7</c:v>
                </c:pt>
                <c:pt idx="4">
                  <c:v>90.6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55-4407-8DAD-D43C5A205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27264"/>
        <c:axId val="239153152"/>
      </c:lineChart>
      <c:catAx>
        <c:axId val="2376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9153152"/>
        <c:crosses val="autoZero"/>
        <c:auto val="1"/>
        <c:lblAlgn val="ctr"/>
        <c:lblOffset val="100"/>
        <c:noMultiLvlLbl val="1"/>
      </c:catAx>
      <c:valAx>
        <c:axId val="23915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76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102.4</c:v>
                </c:pt>
                <c:pt idx="1">
                  <c:v>103.9</c:v>
                </c:pt>
                <c:pt idx="2">
                  <c:v>102.4</c:v>
                </c:pt>
                <c:pt idx="3">
                  <c:v>103.8</c:v>
                </c:pt>
                <c:pt idx="4">
                  <c:v>109.7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CB-4B95-BE23-9F5D0B79B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162880"/>
        <c:axId val="23916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100</c:v>
                </c:pt>
                <c:pt idx="2">
                  <c:v>99.2</c:v>
                </c:pt>
                <c:pt idx="3">
                  <c:v>102.9</c:v>
                </c:pt>
                <c:pt idx="4">
                  <c:v>106.1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CB-4B95-BE23-9F5D0B79B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62880"/>
        <c:axId val="239164800"/>
      </c:lineChart>
      <c:catAx>
        <c:axId val="23916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9164800"/>
        <c:crosses val="autoZero"/>
        <c:auto val="1"/>
        <c:lblAlgn val="ctr"/>
        <c:lblOffset val="100"/>
        <c:noMultiLvlLbl val="1"/>
      </c:catAx>
      <c:valAx>
        <c:axId val="23916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3916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55.6</c:v>
                </c:pt>
                <c:pt idx="1">
                  <c:v>56.7</c:v>
                </c:pt>
                <c:pt idx="2">
                  <c:v>57.6</c:v>
                </c:pt>
                <c:pt idx="3">
                  <c:v>59.2</c:v>
                </c:pt>
                <c:pt idx="4">
                  <c:v>61.3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0B-4E59-93B1-B6764D102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3456"/>
        <c:axId val="23920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</c:v>
                </c:pt>
                <c:pt idx="1">
                  <c:v>52.5</c:v>
                </c:pt>
                <c:pt idx="2">
                  <c:v>52.5</c:v>
                </c:pt>
                <c:pt idx="3">
                  <c:v>54</c:v>
                </c:pt>
                <c:pt idx="4">
                  <c:v>55.4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0B-4E59-93B1-B6764D102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3456"/>
        <c:axId val="239205376"/>
      </c:lineChart>
      <c:catAx>
        <c:axId val="239203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9205376"/>
        <c:crosses val="autoZero"/>
        <c:auto val="1"/>
        <c:lblAlgn val="ctr"/>
        <c:lblOffset val="100"/>
        <c:noMultiLvlLbl val="1"/>
      </c:catAx>
      <c:valAx>
        <c:axId val="23920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9203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74</c:v>
                </c:pt>
                <c:pt idx="2">
                  <c:v>70.900000000000006</c:v>
                </c:pt>
                <c:pt idx="3">
                  <c:v>72.5</c:v>
                </c:pt>
                <c:pt idx="4">
                  <c:v>74.900000000000006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C7-4066-B035-C6FC813D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08096"/>
        <c:axId val="25391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67.099999999999994</c:v>
                </c:pt>
                <c:pt idx="2">
                  <c:v>67.900000000000006</c:v>
                </c:pt>
                <c:pt idx="3">
                  <c:v>69.2</c:v>
                </c:pt>
                <c:pt idx="4">
                  <c:v>70.8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C7-4066-B035-C6FC813D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08096"/>
        <c:axId val="253910016"/>
      </c:lineChart>
      <c:catAx>
        <c:axId val="253908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3910016"/>
        <c:crosses val="autoZero"/>
        <c:auto val="1"/>
        <c:lblAlgn val="ctr"/>
        <c:lblOffset val="100"/>
        <c:noMultiLvlLbl val="1"/>
      </c:catAx>
      <c:valAx>
        <c:axId val="25391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3908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54719094</c:v>
                </c:pt>
                <c:pt idx="1">
                  <c:v>55597503</c:v>
                </c:pt>
                <c:pt idx="2">
                  <c:v>55838013</c:v>
                </c:pt>
                <c:pt idx="3">
                  <c:v>56816710</c:v>
                </c:pt>
                <c:pt idx="4">
                  <c:v>56871053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5-42BC-93F9-4502EF3ED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44576"/>
        <c:axId val="25394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53351028</c:v>
                </c:pt>
                <c:pt idx="1">
                  <c:v>55620962</c:v>
                </c:pt>
                <c:pt idx="2">
                  <c:v>57155394</c:v>
                </c:pt>
                <c:pt idx="3">
                  <c:v>58042153</c:v>
                </c:pt>
                <c:pt idx="4">
                  <c:v>58985932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C5-42BC-93F9-4502EF3ED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44576"/>
        <c:axId val="253946496"/>
      </c:lineChart>
      <c:catAx>
        <c:axId val="253944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3946496"/>
        <c:crosses val="autoZero"/>
        <c:auto val="1"/>
        <c:lblAlgn val="ctr"/>
        <c:lblOffset val="100"/>
        <c:noMultiLvlLbl val="1"/>
      </c:catAx>
      <c:valAx>
        <c:axId val="25394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53944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25.7</c:v>
                </c:pt>
                <c:pt idx="1">
                  <c:v>26.4</c:v>
                </c:pt>
                <c:pt idx="2">
                  <c:v>28.6</c:v>
                </c:pt>
                <c:pt idx="3">
                  <c:v>29.4</c:v>
                </c:pt>
                <c:pt idx="4">
                  <c:v>29.3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E6-49A6-98F4-B3E1756A6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756992"/>
        <c:axId val="25875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28.1</c:v>
                </c:pt>
                <c:pt idx="2">
                  <c:v>29.2</c:v>
                </c:pt>
                <c:pt idx="3">
                  <c:v>29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6-49A6-98F4-B3E1756A6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56992"/>
        <c:axId val="258758912"/>
      </c:lineChart>
      <c:catAx>
        <c:axId val="258756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8758912"/>
        <c:crosses val="autoZero"/>
        <c:auto val="1"/>
        <c:lblAlgn val="ctr"/>
        <c:lblOffset val="100"/>
        <c:noMultiLvlLbl val="1"/>
      </c:catAx>
      <c:valAx>
        <c:axId val="25875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8756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50.9</c:v>
                </c:pt>
                <c:pt idx="2">
                  <c:v>50.4</c:v>
                </c:pt>
                <c:pt idx="3">
                  <c:v>54.1</c:v>
                </c:pt>
                <c:pt idx="4">
                  <c:v>52.6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78-45B8-B706-997DF20B5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777088"/>
        <c:axId val="25877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48.3</c:v>
                </c:pt>
                <c:pt idx="2">
                  <c:v>47.7</c:v>
                </c:pt>
                <c:pt idx="3">
                  <c:v>51.8</c:v>
                </c:pt>
                <c:pt idx="4">
                  <c:v>49.6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78-45B8-B706-997DF20B5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7088"/>
        <c:axId val="258779008"/>
      </c:lineChart>
      <c:catAx>
        <c:axId val="258777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58779008"/>
        <c:crosses val="autoZero"/>
        <c:auto val="1"/>
        <c:lblAlgn val="ctr"/>
        <c:lblOffset val="100"/>
        <c:noMultiLvlLbl val="1"/>
      </c:catAx>
      <c:valAx>
        <c:axId val="25877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58777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JA37" zoomScaleNormal="100" zoomScaleSheetLayoutView="70" workbookViewId="0">
      <selection activeCell="NJ39" sqref="NJ39:NX51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49" t="str">
        <f>データ!H6</f>
        <v>静岡県浜松市　浜松医療センター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500床以上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600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データ!AA6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>
      <c r="A10" s="2"/>
      <c r="B10" s="130" t="str">
        <f>データ!P6</f>
        <v>指定管理者(利用料金制)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34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対象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透 I 未 訓 ガ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が 感 災 地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 t="str">
        <f>データ!AC6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>
        <f>データ!AD6</f>
        <v>6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606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9">
        <f>データ!U6</f>
        <v>795771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47860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７：１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586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586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194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2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3"/>
      <c r="NX23" s="104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2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3"/>
      <c r="NX24" s="104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2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3"/>
      <c r="NX25" s="104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2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3"/>
      <c r="NX26" s="104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2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4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2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4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2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3"/>
      <c r="NX29" s="104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2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3"/>
      <c r="NX30" s="104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2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3"/>
      <c r="NX31" s="104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2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3"/>
      <c r="NX32" s="104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102.4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103.9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102.4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103.8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109.7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94.2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95.7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93.9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89.3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92.2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0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0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0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0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0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85.5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85.6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83.6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76.8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76.099999999999994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2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3"/>
      <c r="NX33" s="104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100.1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100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99.2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102.9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106.1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94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94.1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93.7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88.7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90.6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34.9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32.6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27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34.200000000000003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29.2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79.900000000000006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80.2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79.8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70.599999999999994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71.400000000000006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5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6"/>
      <c r="NX34" s="107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197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2" t="s">
        <v>195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60768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63027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65186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66257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71978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15463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15919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17542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18770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19184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52.1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50.9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50.4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54.1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52.6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25.7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26.4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28.6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29.4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29.3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2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66228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68751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70630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75766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79610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18393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19207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20687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22637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23244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48.7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48.3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47.7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51.8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49.6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27.8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28.1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29.2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29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29.2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2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2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2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2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2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2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2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2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2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2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2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5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6"/>
      <c r="NX67" s="107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196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55.6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56.7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57.6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59.2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61.3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72.3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74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70.900000000000006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72.5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74.900000000000006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54719094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55597503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55838013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56816710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56871053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52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52.5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52.5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54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55.4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66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67.099999999999994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67.900000000000006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69.2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70.8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53351028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55620962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57155394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58042153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58985932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95</v>
      </c>
      <c r="K89" s="35" t="s">
        <v>96</v>
      </c>
      <c r="L89" s="35" t="s">
        <v>97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k9Xdt5X48wG3LTJzLKdCheOA7KhMphBX53AO1DHSZZkRetmktKD8IDl3OF2/iwXP6TsTEkH9JM6PBwMiPuyFJg==" saltValue="u3fHFp2IXl7jxYY8j7ubfg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98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99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100</v>
      </c>
      <c r="B3" s="39" t="s">
        <v>101</v>
      </c>
      <c r="C3" s="39" t="s">
        <v>102</v>
      </c>
      <c r="D3" s="39" t="s">
        <v>103</v>
      </c>
      <c r="E3" s="39" t="s">
        <v>104</v>
      </c>
      <c r="F3" s="39" t="s">
        <v>105</v>
      </c>
      <c r="G3" s="39" t="s">
        <v>106</v>
      </c>
      <c r="H3" s="40" t="s">
        <v>107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108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84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109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110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111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112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113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114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115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116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117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118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119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120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38" t="s">
        <v>121</v>
      </c>
      <c r="B5" s="51"/>
      <c r="C5" s="51"/>
      <c r="D5" s="51"/>
      <c r="E5" s="51"/>
      <c r="F5" s="51"/>
      <c r="G5" s="51"/>
      <c r="H5" s="52" t="s">
        <v>122</v>
      </c>
      <c r="I5" s="52" t="s">
        <v>123</v>
      </c>
      <c r="J5" s="52" t="s">
        <v>124</v>
      </c>
      <c r="K5" s="52" t="s">
        <v>1</v>
      </c>
      <c r="L5" s="52" t="s">
        <v>2</v>
      </c>
      <c r="M5" s="52" t="s">
        <v>3</v>
      </c>
      <c r="N5" s="52" t="s">
        <v>125</v>
      </c>
      <c r="O5" s="52" t="s">
        <v>5</v>
      </c>
      <c r="P5" s="52" t="s">
        <v>126</v>
      </c>
      <c r="Q5" s="52" t="s">
        <v>127</v>
      </c>
      <c r="R5" s="52" t="s">
        <v>128</v>
      </c>
      <c r="S5" s="52" t="s">
        <v>129</v>
      </c>
      <c r="T5" s="52" t="s">
        <v>130</v>
      </c>
      <c r="U5" s="52" t="s">
        <v>131</v>
      </c>
      <c r="V5" s="52" t="s">
        <v>132</v>
      </c>
      <c r="W5" s="52" t="s">
        <v>133</v>
      </c>
      <c r="X5" s="52" t="s">
        <v>134</v>
      </c>
      <c r="Y5" s="52" t="s">
        <v>135</v>
      </c>
      <c r="Z5" s="52" t="s">
        <v>136</v>
      </c>
      <c r="AA5" s="52" t="s">
        <v>137</v>
      </c>
      <c r="AB5" s="52" t="s">
        <v>138</v>
      </c>
      <c r="AC5" s="52" t="s">
        <v>139</v>
      </c>
      <c r="AD5" s="52" t="s">
        <v>140</v>
      </c>
      <c r="AE5" s="52" t="s">
        <v>141</v>
      </c>
      <c r="AF5" s="52" t="s">
        <v>142</v>
      </c>
      <c r="AG5" s="52" t="s">
        <v>143</v>
      </c>
      <c r="AH5" s="52" t="s">
        <v>144</v>
      </c>
      <c r="AI5" s="52" t="s">
        <v>145</v>
      </c>
      <c r="AJ5" s="52" t="s">
        <v>146</v>
      </c>
      <c r="AK5" s="52" t="s">
        <v>147</v>
      </c>
      <c r="AL5" s="52" t="s">
        <v>148</v>
      </c>
      <c r="AM5" s="52" t="s">
        <v>149</v>
      </c>
      <c r="AN5" s="52" t="s">
        <v>150</v>
      </c>
      <c r="AO5" s="52" t="s">
        <v>151</v>
      </c>
      <c r="AP5" s="52" t="s">
        <v>152</v>
      </c>
      <c r="AQ5" s="52" t="s">
        <v>153</v>
      </c>
      <c r="AR5" s="52" t="s">
        <v>154</v>
      </c>
      <c r="AS5" s="52" t="s">
        <v>155</v>
      </c>
      <c r="AT5" s="52" t="s">
        <v>156</v>
      </c>
      <c r="AU5" s="52" t="s">
        <v>157</v>
      </c>
      <c r="AV5" s="52" t="s">
        <v>158</v>
      </c>
      <c r="AW5" s="52" t="s">
        <v>159</v>
      </c>
      <c r="AX5" s="52" t="s">
        <v>160</v>
      </c>
      <c r="AY5" s="52" t="s">
        <v>150</v>
      </c>
      <c r="AZ5" s="52" t="s">
        <v>151</v>
      </c>
      <c r="BA5" s="52" t="s">
        <v>152</v>
      </c>
      <c r="BB5" s="52" t="s">
        <v>153</v>
      </c>
      <c r="BC5" s="52" t="s">
        <v>154</v>
      </c>
      <c r="BD5" s="52" t="s">
        <v>155</v>
      </c>
      <c r="BE5" s="52" t="s">
        <v>145</v>
      </c>
      <c r="BF5" s="52" t="s">
        <v>157</v>
      </c>
      <c r="BG5" s="52" t="s">
        <v>158</v>
      </c>
      <c r="BH5" s="52" t="s">
        <v>148</v>
      </c>
      <c r="BI5" s="52" t="s">
        <v>149</v>
      </c>
      <c r="BJ5" s="52" t="s">
        <v>150</v>
      </c>
      <c r="BK5" s="52" t="s">
        <v>151</v>
      </c>
      <c r="BL5" s="52" t="s">
        <v>152</v>
      </c>
      <c r="BM5" s="52" t="s">
        <v>153</v>
      </c>
      <c r="BN5" s="52" t="s">
        <v>154</v>
      </c>
      <c r="BO5" s="52" t="s">
        <v>155</v>
      </c>
      <c r="BP5" s="52" t="s">
        <v>161</v>
      </c>
      <c r="BQ5" s="52" t="s">
        <v>157</v>
      </c>
      <c r="BR5" s="52" t="s">
        <v>158</v>
      </c>
      <c r="BS5" s="52" t="s">
        <v>148</v>
      </c>
      <c r="BT5" s="52" t="s">
        <v>149</v>
      </c>
      <c r="BU5" s="52" t="s">
        <v>150</v>
      </c>
      <c r="BV5" s="52" t="s">
        <v>151</v>
      </c>
      <c r="BW5" s="52" t="s">
        <v>152</v>
      </c>
      <c r="BX5" s="52" t="s">
        <v>153</v>
      </c>
      <c r="BY5" s="52" t="s">
        <v>154</v>
      </c>
      <c r="BZ5" s="52" t="s">
        <v>155</v>
      </c>
      <c r="CA5" s="52" t="s">
        <v>156</v>
      </c>
      <c r="CB5" s="52" t="s">
        <v>157</v>
      </c>
      <c r="CC5" s="52" t="s">
        <v>158</v>
      </c>
      <c r="CD5" s="52" t="s">
        <v>162</v>
      </c>
      <c r="CE5" s="52" t="s">
        <v>149</v>
      </c>
      <c r="CF5" s="52" t="s">
        <v>150</v>
      </c>
      <c r="CG5" s="52" t="s">
        <v>151</v>
      </c>
      <c r="CH5" s="52" t="s">
        <v>152</v>
      </c>
      <c r="CI5" s="52" t="s">
        <v>153</v>
      </c>
      <c r="CJ5" s="52" t="s">
        <v>154</v>
      </c>
      <c r="CK5" s="52" t="s">
        <v>155</v>
      </c>
      <c r="CL5" s="52" t="s">
        <v>163</v>
      </c>
      <c r="CM5" s="52" t="s">
        <v>146</v>
      </c>
      <c r="CN5" s="52" t="s">
        <v>164</v>
      </c>
      <c r="CO5" s="52" t="s">
        <v>148</v>
      </c>
      <c r="CP5" s="52" t="s">
        <v>165</v>
      </c>
      <c r="CQ5" s="52" t="s">
        <v>150</v>
      </c>
      <c r="CR5" s="52" t="s">
        <v>151</v>
      </c>
      <c r="CS5" s="52" t="s">
        <v>152</v>
      </c>
      <c r="CT5" s="52" t="s">
        <v>153</v>
      </c>
      <c r="CU5" s="52" t="s">
        <v>154</v>
      </c>
      <c r="CV5" s="52" t="s">
        <v>155</v>
      </c>
      <c r="CW5" s="52" t="s">
        <v>145</v>
      </c>
      <c r="CX5" s="52" t="s">
        <v>157</v>
      </c>
      <c r="CY5" s="52" t="s">
        <v>166</v>
      </c>
      <c r="CZ5" s="52" t="s">
        <v>167</v>
      </c>
      <c r="DA5" s="52" t="s">
        <v>149</v>
      </c>
      <c r="DB5" s="52" t="s">
        <v>150</v>
      </c>
      <c r="DC5" s="52" t="s">
        <v>151</v>
      </c>
      <c r="DD5" s="52" t="s">
        <v>152</v>
      </c>
      <c r="DE5" s="52" t="s">
        <v>153</v>
      </c>
      <c r="DF5" s="52" t="s">
        <v>154</v>
      </c>
      <c r="DG5" s="52" t="s">
        <v>155</v>
      </c>
      <c r="DH5" s="52" t="s">
        <v>163</v>
      </c>
      <c r="DI5" s="52" t="s">
        <v>157</v>
      </c>
      <c r="DJ5" s="52" t="s">
        <v>158</v>
      </c>
      <c r="DK5" s="52" t="s">
        <v>148</v>
      </c>
      <c r="DL5" s="52" t="s">
        <v>168</v>
      </c>
      <c r="DM5" s="52" t="s">
        <v>150</v>
      </c>
      <c r="DN5" s="52" t="s">
        <v>151</v>
      </c>
      <c r="DO5" s="52" t="s">
        <v>152</v>
      </c>
      <c r="DP5" s="52" t="s">
        <v>153</v>
      </c>
      <c r="DQ5" s="52" t="s">
        <v>154</v>
      </c>
      <c r="DR5" s="52" t="s">
        <v>155</v>
      </c>
      <c r="DS5" s="52" t="s">
        <v>145</v>
      </c>
      <c r="DT5" s="52" t="s">
        <v>157</v>
      </c>
      <c r="DU5" s="52" t="s">
        <v>158</v>
      </c>
      <c r="DV5" s="52" t="s">
        <v>162</v>
      </c>
      <c r="DW5" s="52" t="s">
        <v>165</v>
      </c>
      <c r="DX5" s="52" t="s">
        <v>150</v>
      </c>
      <c r="DY5" s="52" t="s">
        <v>151</v>
      </c>
      <c r="DZ5" s="52" t="s">
        <v>152</v>
      </c>
      <c r="EA5" s="52" t="s">
        <v>153</v>
      </c>
      <c r="EB5" s="52" t="s">
        <v>154</v>
      </c>
      <c r="EC5" s="52" t="s">
        <v>155</v>
      </c>
      <c r="ED5" s="52" t="s">
        <v>145</v>
      </c>
      <c r="EE5" s="52" t="s">
        <v>169</v>
      </c>
      <c r="EF5" s="52" t="s">
        <v>170</v>
      </c>
      <c r="EG5" s="52" t="s">
        <v>148</v>
      </c>
      <c r="EH5" s="52" t="s">
        <v>171</v>
      </c>
      <c r="EI5" s="52" t="s">
        <v>150</v>
      </c>
      <c r="EJ5" s="52" t="s">
        <v>151</v>
      </c>
      <c r="EK5" s="52" t="s">
        <v>152</v>
      </c>
      <c r="EL5" s="52" t="s">
        <v>153</v>
      </c>
      <c r="EM5" s="52" t="s">
        <v>154</v>
      </c>
      <c r="EN5" s="52" t="s">
        <v>172</v>
      </c>
      <c r="EO5" s="52" t="s">
        <v>145</v>
      </c>
      <c r="EP5" s="52" t="s">
        <v>157</v>
      </c>
      <c r="EQ5" s="52" t="s">
        <v>158</v>
      </c>
      <c r="ER5" s="52" t="s">
        <v>148</v>
      </c>
      <c r="ES5" s="52" t="s">
        <v>149</v>
      </c>
      <c r="ET5" s="52" t="s">
        <v>150</v>
      </c>
      <c r="EU5" s="52" t="s">
        <v>151</v>
      </c>
      <c r="EV5" s="52" t="s">
        <v>152</v>
      </c>
      <c r="EW5" s="52" t="s">
        <v>153</v>
      </c>
      <c r="EX5" s="52" t="s">
        <v>154</v>
      </c>
      <c r="EY5" s="52" t="s">
        <v>155</v>
      </c>
    </row>
    <row r="6" spans="1:155" s="57" customFormat="1">
      <c r="A6" s="38" t="s">
        <v>173</v>
      </c>
      <c r="B6" s="53">
        <f>B8</f>
        <v>2021</v>
      </c>
      <c r="C6" s="53">
        <f t="shared" ref="C6:M6" si="2">C8</f>
        <v>221309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8" t="str">
        <f>IF(H8&lt;&gt;I8,H8,"")&amp;IF(I8&lt;&gt;J8,I8,"")&amp;"　"&amp;J8</f>
        <v>静岡県浜松市　浜松医療センター</v>
      </c>
      <c r="I6" s="159"/>
      <c r="J6" s="160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500床以上</v>
      </c>
      <c r="O6" s="53" t="str">
        <f>O8</f>
        <v>非設置</v>
      </c>
      <c r="P6" s="53" t="str">
        <f>P8</f>
        <v>指定管理者(利用料金制)</v>
      </c>
      <c r="Q6" s="54">
        <f t="shared" ref="Q6:AH6" si="3">Q8</f>
        <v>34</v>
      </c>
      <c r="R6" s="53" t="str">
        <f t="shared" si="3"/>
        <v>対象</v>
      </c>
      <c r="S6" s="53" t="str">
        <f t="shared" si="3"/>
        <v>ド 透 I 未 訓 ガ</v>
      </c>
      <c r="T6" s="53" t="str">
        <f t="shared" si="3"/>
        <v>救 臨 が 感 災 地 輪</v>
      </c>
      <c r="U6" s="54">
        <f>U8</f>
        <v>795771</v>
      </c>
      <c r="V6" s="54">
        <f>V8</f>
        <v>47860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７：１</v>
      </c>
      <c r="Z6" s="54">
        <f t="shared" si="3"/>
        <v>600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>
        <f t="shared" si="3"/>
        <v>6</v>
      </c>
      <c r="AE6" s="54">
        <f t="shared" si="3"/>
        <v>606</v>
      </c>
      <c r="AF6" s="54">
        <f t="shared" si="3"/>
        <v>586</v>
      </c>
      <c r="AG6" s="54" t="str">
        <f t="shared" si="3"/>
        <v>-</v>
      </c>
      <c r="AH6" s="54">
        <f t="shared" si="3"/>
        <v>586</v>
      </c>
      <c r="AI6" s="55">
        <f>IF(AI8="-",NA(),AI8)</f>
        <v>102.4</v>
      </c>
      <c r="AJ6" s="55">
        <f t="shared" ref="AJ6:AR6" si="5">IF(AJ8="-",NA(),AJ8)</f>
        <v>103.9</v>
      </c>
      <c r="AK6" s="55">
        <f t="shared" si="5"/>
        <v>102.4</v>
      </c>
      <c r="AL6" s="55">
        <f t="shared" si="5"/>
        <v>103.8</v>
      </c>
      <c r="AM6" s="55">
        <f t="shared" si="5"/>
        <v>109.7</v>
      </c>
      <c r="AN6" s="55">
        <f t="shared" si="5"/>
        <v>100.1</v>
      </c>
      <c r="AO6" s="55">
        <f t="shared" si="5"/>
        <v>100</v>
      </c>
      <c r="AP6" s="55">
        <f t="shared" si="5"/>
        <v>99.2</v>
      </c>
      <c r="AQ6" s="55">
        <f t="shared" si="5"/>
        <v>102.9</v>
      </c>
      <c r="AR6" s="55">
        <f t="shared" si="5"/>
        <v>106.1</v>
      </c>
      <c r="AS6" s="55" t="str">
        <f>IF(AS8="-","【-】","【"&amp;SUBSTITUTE(TEXT(AS8,"#,##0.0"),"-","△")&amp;"】")</f>
        <v>【106.2】</v>
      </c>
      <c r="AT6" s="55">
        <f>IF(AT8="-",NA(),AT8)</f>
        <v>94.2</v>
      </c>
      <c r="AU6" s="55">
        <f t="shared" ref="AU6:BC6" si="6">IF(AU8="-",NA(),AU8)</f>
        <v>95.7</v>
      </c>
      <c r="AV6" s="55">
        <f t="shared" si="6"/>
        <v>93.9</v>
      </c>
      <c r="AW6" s="55">
        <f t="shared" si="6"/>
        <v>89.3</v>
      </c>
      <c r="AX6" s="55">
        <f t="shared" si="6"/>
        <v>92.2</v>
      </c>
      <c r="AY6" s="55">
        <f t="shared" si="6"/>
        <v>94</v>
      </c>
      <c r="AZ6" s="55">
        <f t="shared" si="6"/>
        <v>94.1</v>
      </c>
      <c r="BA6" s="55">
        <f t="shared" si="6"/>
        <v>93.7</v>
      </c>
      <c r="BB6" s="55">
        <f t="shared" si="6"/>
        <v>88.7</v>
      </c>
      <c r="BC6" s="55">
        <f t="shared" si="6"/>
        <v>90.6</v>
      </c>
      <c r="BD6" s="55" t="str">
        <f>IF(BD8="-","【-】","【"&amp;SUBSTITUTE(TEXT(BD8,"#,##0.0"),"-","△")&amp;"】")</f>
        <v>【86.6】</v>
      </c>
      <c r="BE6" s="55">
        <f>IF(BE8="-",NA(),BE8)</f>
        <v>0</v>
      </c>
      <c r="BF6" s="55">
        <f t="shared" ref="BF6:BN6" si="7">IF(BF8="-",NA(),BF8)</f>
        <v>0</v>
      </c>
      <c r="BG6" s="55">
        <f t="shared" si="7"/>
        <v>0</v>
      </c>
      <c r="BH6" s="55">
        <f t="shared" si="7"/>
        <v>0</v>
      </c>
      <c r="BI6" s="55">
        <f t="shared" si="7"/>
        <v>0</v>
      </c>
      <c r="BJ6" s="55">
        <f t="shared" si="7"/>
        <v>34.9</v>
      </c>
      <c r="BK6" s="55">
        <f t="shared" si="7"/>
        <v>32.6</v>
      </c>
      <c r="BL6" s="55">
        <f t="shared" si="7"/>
        <v>27</v>
      </c>
      <c r="BM6" s="55">
        <f t="shared" si="7"/>
        <v>34.200000000000003</v>
      </c>
      <c r="BN6" s="55">
        <f t="shared" si="7"/>
        <v>29.2</v>
      </c>
      <c r="BO6" s="55" t="str">
        <f>IF(BO8="-","【-】","【"&amp;SUBSTITUTE(TEXT(BO8,"#,##0.0"),"-","△")&amp;"】")</f>
        <v>【70.7】</v>
      </c>
      <c r="BP6" s="55">
        <f>IF(BP8="-",NA(),BP8)</f>
        <v>85.5</v>
      </c>
      <c r="BQ6" s="55">
        <f t="shared" ref="BQ6:BY6" si="8">IF(BQ8="-",NA(),BQ8)</f>
        <v>85.6</v>
      </c>
      <c r="BR6" s="55">
        <f t="shared" si="8"/>
        <v>83.6</v>
      </c>
      <c r="BS6" s="55">
        <f t="shared" si="8"/>
        <v>76.8</v>
      </c>
      <c r="BT6" s="55">
        <f t="shared" si="8"/>
        <v>76.099999999999994</v>
      </c>
      <c r="BU6" s="55">
        <f t="shared" si="8"/>
        <v>79.900000000000006</v>
      </c>
      <c r="BV6" s="55">
        <f t="shared" si="8"/>
        <v>80.2</v>
      </c>
      <c r="BW6" s="55">
        <f t="shared" si="8"/>
        <v>79.8</v>
      </c>
      <c r="BX6" s="55">
        <f t="shared" si="8"/>
        <v>70.599999999999994</v>
      </c>
      <c r="BY6" s="55">
        <f t="shared" si="8"/>
        <v>71.400000000000006</v>
      </c>
      <c r="BZ6" s="55" t="str">
        <f>IF(BZ8="-","【-】","【"&amp;SUBSTITUTE(TEXT(BZ8,"#,##0.0"),"-","△")&amp;"】")</f>
        <v>【67.1】</v>
      </c>
      <c r="CA6" s="56">
        <f>IF(CA8="-",NA(),CA8)</f>
        <v>60768</v>
      </c>
      <c r="CB6" s="56">
        <f t="shared" ref="CB6:CJ6" si="9">IF(CB8="-",NA(),CB8)</f>
        <v>63027</v>
      </c>
      <c r="CC6" s="56">
        <f t="shared" si="9"/>
        <v>65186</v>
      </c>
      <c r="CD6" s="56">
        <f t="shared" si="9"/>
        <v>66257</v>
      </c>
      <c r="CE6" s="56">
        <f t="shared" si="9"/>
        <v>71978</v>
      </c>
      <c r="CF6" s="56">
        <f t="shared" si="9"/>
        <v>66228</v>
      </c>
      <c r="CG6" s="56">
        <f t="shared" si="9"/>
        <v>68751</v>
      </c>
      <c r="CH6" s="56">
        <f t="shared" si="9"/>
        <v>70630</v>
      </c>
      <c r="CI6" s="56">
        <f t="shared" si="9"/>
        <v>75766</v>
      </c>
      <c r="CJ6" s="56">
        <f t="shared" si="9"/>
        <v>79610</v>
      </c>
      <c r="CK6" s="55" t="str">
        <f>IF(CK8="-","【-】","【"&amp;SUBSTITUTE(TEXT(CK8,"#,##0"),"-","△")&amp;"】")</f>
        <v>【59,287】</v>
      </c>
      <c r="CL6" s="56">
        <f>IF(CL8="-",NA(),CL8)</f>
        <v>15463</v>
      </c>
      <c r="CM6" s="56">
        <f t="shared" ref="CM6:CU6" si="10">IF(CM8="-",NA(),CM8)</f>
        <v>15919</v>
      </c>
      <c r="CN6" s="56">
        <f t="shared" si="10"/>
        <v>17542</v>
      </c>
      <c r="CO6" s="56">
        <f t="shared" si="10"/>
        <v>18770</v>
      </c>
      <c r="CP6" s="56">
        <f t="shared" si="10"/>
        <v>19184</v>
      </c>
      <c r="CQ6" s="56">
        <f t="shared" si="10"/>
        <v>18393</v>
      </c>
      <c r="CR6" s="56">
        <f t="shared" si="10"/>
        <v>19207</v>
      </c>
      <c r="CS6" s="56">
        <f t="shared" si="10"/>
        <v>20687</v>
      </c>
      <c r="CT6" s="56">
        <f t="shared" si="10"/>
        <v>22637</v>
      </c>
      <c r="CU6" s="56">
        <f t="shared" si="10"/>
        <v>23244</v>
      </c>
      <c r="CV6" s="55" t="str">
        <f>IF(CV8="-","【-】","【"&amp;SUBSTITUTE(TEXT(CV8,"#,##0"),"-","△")&amp;"】")</f>
        <v>【17,202】</v>
      </c>
      <c r="CW6" s="55">
        <f>IF(CW8="-",NA(),CW8)</f>
        <v>52.1</v>
      </c>
      <c r="CX6" s="55">
        <f t="shared" ref="CX6:DF6" si="11">IF(CX8="-",NA(),CX8)</f>
        <v>50.9</v>
      </c>
      <c r="CY6" s="55">
        <f t="shared" si="11"/>
        <v>50.4</v>
      </c>
      <c r="CZ6" s="55">
        <f t="shared" si="11"/>
        <v>54.1</v>
      </c>
      <c r="DA6" s="55">
        <f t="shared" si="11"/>
        <v>52.6</v>
      </c>
      <c r="DB6" s="55">
        <f t="shared" si="11"/>
        <v>48.7</v>
      </c>
      <c r="DC6" s="55">
        <f t="shared" si="11"/>
        <v>48.3</v>
      </c>
      <c r="DD6" s="55">
        <f t="shared" si="11"/>
        <v>47.7</v>
      </c>
      <c r="DE6" s="55">
        <f t="shared" si="11"/>
        <v>51.8</v>
      </c>
      <c r="DF6" s="55">
        <f t="shared" si="11"/>
        <v>49.6</v>
      </c>
      <c r="DG6" s="55" t="str">
        <f>IF(DG8="-","【-】","【"&amp;SUBSTITUTE(TEXT(DG8,"#,##0.0"),"-","△")&amp;"】")</f>
        <v>【56.4】</v>
      </c>
      <c r="DH6" s="55">
        <f>IF(DH8="-",NA(),DH8)</f>
        <v>25.7</v>
      </c>
      <c r="DI6" s="55">
        <f t="shared" ref="DI6:DQ6" si="12">IF(DI8="-",NA(),DI8)</f>
        <v>26.4</v>
      </c>
      <c r="DJ6" s="55">
        <f t="shared" si="12"/>
        <v>28.6</v>
      </c>
      <c r="DK6" s="55">
        <f t="shared" si="12"/>
        <v>29.4</v>
      </c>
      <c r="DL6" s="55">
        <f t="shared" si="12"/>
        <v>29.3</v>
      </c>
      <c r="DM6" s="55">
        <f t="shared" si="12"/>
        <v>27.8</v>
      </c>
      <c r="DN6" s="55">
        <f t="shared" si="12"/>
        <v>28.1</v>
      </c>
      <c r="DO6" s="55">
        <f t="shared" si="12"/>
        <v>29.2</v>
      </c>
      <c r="DP6" s="55">
        <f t="shared" si="12"/>
        <v>29</v>
      </c>
      <c r="DQ6" s="55">
        <f t="shared" si="12"/>
        <v>29.2</v>
      </c>
      <c r="DR6" s="55" t="str">
        <f>IF(DR8="-","【-】","【"&amp;SUBSTITUTE(TEXT(DR8,"#,##0.0"),"-","△")&amp;"】")</f>
        <v>【24.8】</v>
      </c>
      <c r="DS6" s="55">
        <f>IF(DS8="-",NA(),DS8)</f>
        <v>55.6</v>
      </c>
      <c r="DT6" s="55">
        <f t="shared" ref="DT6:EB6" si="13">IF(DT8="-",NA(),DT8)</f>
        <v>56.7</v>
      </c>
      <c r="DU6" s="55">
        <f t="shared" si="13"/>
        <v>57.6</v>
      </c>
      <c r="DV6" s="55">
        <f t="shared" si="13"/>
        <v>59.2</v>
      </c>
      <c r="DW6" s="55">
        <f t="shared" si="13"/>
        <v>61.3</v>
      </c>
      <c r="DX6" s="55">
        <f t="shared" si="13"/>
        <v>52</v>
      </c>
      <c r="DY6" s="55">
        <f t="shared" si="13"/>
        <v>52.5</v>
      </c>
      <c r="DZ6" s="55">
        <f t="shared" si="13"/>
        <v>52.5</v>
      </c>
      <c r="EA6" s="55">
        <f t="shared" si="13"/>
        <v>54</v>
      </c>
      <c r="EB6" s="55">
        <f t="shared" si="13"/>
        <v>55.4</v>
      </c>
      <c r="EC6" s="55" t="str">
        <f>IF(EC8="-","【-】","【"&amp;SUBSTITUTE(TEXT(EC8,"#,##0.0"),"-","△")&amp;"】")</f>
        <v>【56.0】</v>
      </c>
      <c r="ED6" s="55">
        <f>IF(ED8="-",NA(),ED8)</f>
        <v>72.3</v>
      </c>
      <c r="EE6" s="55">
        <f t="shared" ref="EE6:EM6" si="14">IF(EE8="-",NA(),EE8)</f>
        <v>74</v>
      </c>
      <c r="EF6" s="55">
        <f t="shared" si="14"/>
        <v>70.900000000000006</v>
      </c>
      <c r="EG6" s="55">
        <f t="shared" si="14"/>
        <v>72.5</v>
      </c>
      <c r="EH6" s="55">
        <f t="shared" si="14"/>
        <v>74.900000000000006</v>
      </c>
      <c r="EI6" s="55">
        <f t="shared" si="14"/>
        <v>66</v>
      </c>
      <c r="EJ6" s="55">
        <f t="shared" si="14"/>
        <v>67.099999999999994</v>
      </c>
      <c r="EK6" s="55">
        <f t="shared" si="14"/>
        <v>67.900000000000006</v>
      </c>
      <c r="EL6" s="55">
        <f t="shared" si="14"/>
        <v>69.2</v>
      </c>
      <c r="EM6" s="55">
        <f t="shared" si="14"/>
        <v>70.8</v>
      </c>
      <c r="EN6" s="55" t="str">
        <f>IF(EN8="-","【-】","【"&amp;SUBSTITUTE(TEXT(EN8,"#,##0.0"),"-","△")&amp;"】")</f>
        <v>【70.7】</v>
      </c>
      <c r="EO6" s="56">
        <f>IF(EO8="-",NA(),EO8)</f>
        <v>54719094</v>
      </c>
      <c r="EP6" s="56">
        <f t="shared" ref="EP6:EX6" si="15">IF(EP8="-",NA(),EP8)</f>
        <v>55597503</v>
      </c>
      <c r="EQ6" s="56">
        <f t="shared" si="15"/>
        <v>55838013</v>
      </c>
      <c r="ER6" s="56">
        <f t="shared" si="15"/>
        <v>56816710</v>
      </c>
      <c r="ES6" s="56">
        <f t="shared" si="15"/>
        <v>56871053</v>
      </c>
      <c r="ET6" s="56">
        <f t="shared" si="15"/>
        <v>53351028</v>
      </c>
      <c r="EU6" s="56">
        <f t="shared" si="15"/>
        <v>55620962</v>
      </c>
      <c r="EV6" s="56">
        <f t="shared" si="15"/>
        <v>57155394</v>
      </c>
      <c r="EW6" s="56">
        <f t="shared" si="15"/>
        <v>58042153</v>
      </c>
      <c r="EX6" s="56">
        <f t="shared" si="15"/>
        <v>58985932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174</v>
      </c>
      <c r="B7" s="53">
        <f t="shared" ref="B7:AH7" si="16">B8</f>
        <v>2021</v>
      </c>
      <c r="C7" s="53">
        <f t="shared" si="16"/>
        <v>221309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500床以上</v>
      </c>
      <c r="O7" s="53" t="str">
        <f>O8</f>
        <v>非設置</v>
      </c>
      <c r="P7" s="53" t="str">
        <f>P8</f>
        <v>指定管理者(利用料金制)</v>
      </c>
      <c r="Q7" s="54">
        <f t="shared" si="16"/>
        <v>34</v>
      </c>
      <c r="R7" s="53" t="str">
        <f t="shared" si="16"/>
        <v>対象</v>
      </c>
      <c r="S7" s="53" t="str">
        <f t="shared" si="16"/>
        <v>ド 透 I 未 訓 ガ</v>
      </c>
      <c r="T7" s="53" t="str">
        <f t="shared" si="16"/>
        <v>救 臨 が 感 災 地 輪</v>
      </c>
      <c r="U7" s="54">
        <f>U8</f>
        <v>795771</v>
      </c>
      <c r="V7" s="54">
        <f>V8</f>
        <v>47860</v>
      </c>
      <c r="W7" s="53" t="str">
        <f>W8</f>
        <v>非該当</v>
      </c>
      <c r="X7" s="53" t="str">
        <f t="shared" si="16"/>
        <v>非該当</v>
      </c>
      <c r="Y7" s="53" t="str">
        <f t="shared" si="16"/>
        <v>７：１</v>
      </c>
      <c r="Z7" s="54">
        <f t="shared" si="16"/>
        <v>600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>
        <f t="shared" si="16"/>
        <v>6</v>
      </c>
      <c r="AE7" s="54">
        <f t="shared" si="16"/>
        <v>606</v>
      </c>
      <c r="AF7" s="54">
        <f t="shared" si="16"/>
        <v>586</v>
      </c>
      <c r="AG7" s="54" t="str">
        <f t="shared" si="16"/>
        <v>-</v>
      </c>
      <c r="AH7" s="54">
        <f t="shared" si="16"/>
        <v>586</v>
      </c>
      <c r="AI7" s="55">
        <f>AI8</f>
        <v>102.4</v>
      </c>
      <c r="AJ7" s="55">
        <f t="shared" ref="AJ7:AR7" si="17">AJ8</f>
        <v>103.9</v>
      </c>
      <c r="AK7" s="55">
        <f t="shared" si="17"/>
        <v>102.4</v>
      </c>
      <c r="AL7" s="55">
        <f t="shared" si="17"/>
        <v>103.8</v>
      </c>
      <c r="AM7" s="55">
        <f t="shared" si="17"/>
        <v>109.7</v>
      </c>
      <c r="AN7" s="55">
        <f t="shared" si="17"/>
        <v>100.1</v>
      </c>
      <c r="AO7" s="55">
        <f t="shared" si="17"/>
        <v>100</v>
      </c>
      <c r="AP7" s="55">
        <f t="shared" si="17"/>
        <v>99.2</v>
      </c>
      <c r="AQ7" s="55">
        <f t="shared" si="17"/>
        <v>102.9</v>
      </c>
      <c r="AR7" s="55">
        <f t="shared" si="17"/>
        <v>106.1</v>
      </c>
      <c r="AS7" s="55"/>
      <c r="AT7" s="55">
        <f>AT8</f>
        <v>94.2</v>
      </c>
      <c r="AU7" s="55">
        <f t="shared" ref="AU7:BC7" si="18">AU8</f>
        <v>95.7</v>
      </c>
      <c r="AV7" s="55">
        <f t="shared" si="18"/>
        <v>93.9</v>
      </c>
      <c r="AW7" s="55">
        <f t="shared" si="18"/>
        <v>89.3</v>
      </c>
      <c r="AX7" s="55">
        <f t="shared" si="18"/>
        <v>92.2</v>
      </c>
      <c r="AY7" s="55">
        <f t="shared" si="18"/>
        <v>94</v>
      </c>
      <c r="AZ7" s="55">
        <f t="shared" si="18"/>
        <v>94.1</v>
      </c>
      <c r="BA7" s="55">
        <f t="shared" si="18"/>
        <v>93.7</v>
      </c>
      <c r="BB7" s="55">
        <f t="shared" si="18"/>
        <v>88.7</v>
      </c>
      <c r="BC7" s="55">
        <f t="shared" si="18"/>
        <v>90.6</v>
      </c>
      <c r="BD7" s="55"/>
      <c r="BE7" s="55">
        <f>BE8</f>
        <v>0</v>
      </c>
      <c r="BF7" s="55">
        <f t="shared" ref="BF7:BN7" si="19">BF8</f>
        <v>0</v>
      </c>
      <c r="BG7" s="55">
        <f t="shared" si="19"/>
        <v>0</v>
      </c>
      <c r="BH7" s="55">
        <f t="shared" si="19"/>
        <v>0</v>
      </c>
      <c r="BI7" s="55">
        <f t="shared" si="19"/>
        <v>0</v>
      </c>
      <c r="BJ7" s="55">
        <f t="shared" si="19"/>
        <v>34.9</v>
      </c>
      <c r="BK7" s="55">
        <f t="shared" si="19"/>
        <v>32.6</v>
      </c>
      <c r="BL7" s="55">
        <f t="shared" si="19"/>
        <v>27</v>
      </c>
      <c r="BM7" s="55">
        <f t="shared" si="19"/>
        <v>34.200000000000003</v>
      </c>
      <c r="BN7" s="55">
        <f t="shared" si="19"/>
        <v>29.2</v>
      </c>
      <c r="BO7" s="55"/>
      <c r="BP7" s="55">
        <f>BP8</f>
        <v>85.5</v>
      </c>
      <c r="BQ7" s="55">
        <f t="shared" ref="BQ7:BY7" si="20">BQ8</f>
        <v>85.6</v>
      </c>
      <c r="BR7" s="55">
        <f t="shared" si="20"/>
        <v>83.6</v>
      </c>
      <c r="BS7" s="55">
        <f t="shared" si="20"/>
        <v>76.8</v>
      </c>
      <c r="BT7" s="55">
        <f t="shared" si="20"/>
        <v>76.099999999999994</v>
      </c>
      <c r="BU7" s="55">
        <f t="shared" si="20"/>
        <v>79.900000000000006</v>
      </c>
      <c r="BV7" s="55">
        <f t="shared" si="20"/>
        <v>80.2</v>
      </c>
      <c r="BW7" s="55">
        <f t="shared" si="20"/>
        <v>79.8</v>
      </c>
      <c r="BX7" s="55">
        <f t="shared" si="20"/>
        <v>70.599999999999994</v>
      </c>
      <c r="BY7" s="55">
        <f t="shared" si="20"/>
        <v>71.400000000000006</v>
      </c>
      <c r="BZ7" s="55"/>
      <c r="CA7" s="56">
        <f>CA8</f>
        <v>60768</v>
      </c>
      <c r="CB7" s="56">
        <f t="shared" ref="CB7:CJ7" si="21">CB8</f>
        <v>63027</v>
      </c>
      <c r="CC7" s="56">
        <f t="shared" si="21"/>
        <v>65186</v>
      </c>
      <c r="CD7" s="56">
        <f t="shared" si="21"/>
        <v>66257</v>
      </c>
      <c r="CE7" s="56">
        <f t="shared" si="21"/>
        <v>71978</v>
      </c>
      <c r="CF7" s="56">
        <f t="shared" si="21"/>
        <v>66228</v>
      </c>
      <c r="CG7" s="56">
        <f t="shared" si="21"/>
        <v>68751</v>
      </c>
      <c r="CH7" s="56">
        <f t="shared" si="21"/>
        <v>70630</v>
      </c>
      <c r="CI7" s="56">
        <f t="shared" si="21"/>
        <v>75766</v>
      </c>
      <c r="CJ7" s="56">
        <f t="shared" si="21"/>
        <v>79610</v>
      </c>
      <c r="CK7" s="55"/>
      <c r="CL7" s="56">
        <f>CL8</f>
        <v>15463</v>
      </c>
      <c r="CM7" s="56">
        <f t="shared" ref="CM7:CU7" si="22">CM8</f>
        <v>15919</v>
      </c>
      <c r="CN7" s="56">
        <f t="shared" si="22"/>
        <v>17542</v>
      </c>
      <c r="CO7" s="56">
        <f t="shared" si="22"/>
        <v>18770</v>
      </c>
      <c r="CP7" s="56">
        <f t="shared" si="22"/>
        <v>19184</v>
      </c>
      <c r="CQ7" s="56">
        <f t="shared" si="22"/>
        <v>18393</v>
      </c>
      <c r="CR7" s="56">
        <f t="shared" si="22"/>
        <v>19207</v>
      </c>
      <c r="CS7" s="56">
        <f t="shared" si="22"/>
        <v>20687</v>
      </c>
      <c r="CT7" s="56">
        <f t="shared" si="22"/>
        <v>22637</v>
      </c>
      <c r="CU7" s="56">
        <f t="shared" si="22"/>
        <v>23244</v>
      </c>
      <c r="CV7" s="55"/>
      <c r="CW7" s="55">
        <f>CW8</f>
        <v>52.1</v>
      </c>
      <c r="CX7" s="55">
        <f t="shared" ref="CX7:DF7" si="23">CX8</f>
        <v>50.9</v>
      </c>
      <c r="CY7" s="55">
        <f t="shared" si="23"/>
        <v>50.4</v>
      </c>
      <c r="CZ7" s="55">
        <f t="shared" si="23"/>
        <v>54.1</v>
      </c>
      <c r="DA7" s="55">
        <f t="shared" si="23"/>
        <v>52.6</v>
      </c>
      <c r="DB7" s="55">
        <f t="shared" si="23"/>
        <v>48.7</v>
      </c>
      <c r="DC7" s="55">
        <f t="shared" si="23"/>
        <v>48.3</v>
      </c>
      <c r="DD7" s="55">
        <f t="shared" si="23"/>
        <v>47.7</v>
      </c>
      <c r="DE7" s="55">
        <f t="shared" si="23"/>
        <v>51.8</v>
      </c>
      <c r="DF7" s="55">
        <f t="shared" si="23"/>
        <v>49.6</v>
      </c>
      <c r="DG7" s="55"/>
      <c r="DH7" s="55">
        <f>DH8</f>
        <v>25.7</v>
      </c>
      <c r="DI7" s="55">
        <f t="shared" ref="DI7:DQ7" si="24">DI8</f>
        <v>26.4</v>
      </c>
      <c r="DJ7" s="55">
        <f t="shared" si="24"/>
        <v>28.6</v>
      </c>
      <c r="DK7" s="55">
        <f t="shared" si="24"/>
        <v>29.4</v>
      </c>
      <c r="DL7" s="55">
        <f t="shared" si="24"/>
        <v>29.3</v>
      </c>
      <c r="DM7" s="55">
        <f t="shared" si="24"/>
        <v>27.8</v>
      </c>
      <c r="DN7" s="55">
        <f t="shared" si="24"/>
        <v>28.1</v>
      </c>
      <c r="DO7" s="55">
        <f t="shared" si="24"/>
        <v>29.2</v>
      </c>
      <c r="DP7" s="55">
        <f t="shared" si="24"/>
        <v>29</v>
      </c>
      <c r="DQ7" s="55">
        <f t="shared" si="24"/>
        <v>29.2</v>
      </c>
      <c r="DR7" s="55"/>
      <c r="DS7" s="55">
        <f>DS8</f>
        <v>55.6</v>
      </c>
      <c r="DT7" s="55">
        <f t="shared" ref="DT7:EB7" si="25">DT8</f>
        <v>56.7</v>
      </c>
      <c r="DU7" s="55">
        <f t="shared" si="25"/>
        <v>57.6</v>
      </c>
      <c r="DV7" s="55">
        <f t="shared" si="25"/>
        <v>59.2</v>
      </c>
      <c r="DW7" s="55">
        <f t="shared" si="25"/>
        <v>61.3</v>
      </c>
      <c r="DX7" s="55">
        <f t="shared" si="25"/>
        <v>52</v>
      </c>
      <c r="DY7" s="55">
        <f t="shared" si="25"/>
        <v>52.5</v>
      </c>
      <c r="DZ7" s="55">
        <f t="shared" si="25"/>
        <v>52.5</v>
      </c>
      <c r="EA7" s="55">
        <f t="shared" si="25"/>
        <v>54</v>
      </c>
      <c r="EB7" s="55">
        <f t="shared" si="25"/>
        <v>55.4</v>
      </c>
      <c r="EC7" s="55"/>
      <c r="ED7" s="55">
        <f>ED8</f>
        <v>72.3</v>
      </c>
      <c r="EE7" s="55">
        <f t="shared" ref="EE7:EM7" si="26">EE8</f>
        <v>74</v>
      </c>
      <c r="EF7" s="55">
        <f t="shared" si="26"/>
        <v>70.900000000000006</v>
      </c>
      <c r="EG7" s="55">
        <f t="shared" si="26"/>
        <v>72.5</v>
      </c>
      <c r="EH7" s="55">
        <f t="shared" si="26"/>
        <v>74.900000000000006</v>
      </c>
      <c r="EI7" s="55">
        <f t="shared" si="26"/>
        <v>66</v>
      </c>
      <c r="EJ7" s="55">
        <f t="shared" si="26"/>
        <v>67.099999999999994</v>
      </c>
      <c r="EK7" s="55">
        <f t="shared" si="26"/>
        <v>67.900000000000006</v>
      </c>
      <c r="EL7" s="55">
        <f t="shared" si="26"/>
        <v>69.2</v>
      </c>
      <c r="EM7" s="55">
        <f t="shared" si="26"/>
        <v>70.8</v>
      </c>
      <c r="EN7" s="55"/>
      <c r="EO7" s="56">
        <f>EO8</f>
        <v>54719094</v>
      </c>
      <c r="EP7" s="56">
        <f t="shared" ref="EP7:EX7" si="27">EP8</f>
        <v>55597503</v>
      </c>
      <c r="EQ7" s="56">
        <f t="shared" si="27"/>
        <v>55838013</v>
      </c>
      <c r="ER7" s="56">
        <f t="shared" si="27"/>
        <v>56816710</v>
      </c>
      <c r="ES7" s="56">
        <f t="shared" si="27"/>
        <v>56871053</v>
      </c>
      <c r="ET7" s="56">
        <f t="shared" si="27"/>
        <v>53351028</v>
      </c>
      <c r="EU7" s="56">
        <f t="shared" si="27"/>
        <v>55620962</v>
      </c>
      <c r="EV7" s="56">
        <f t="shared" si="27"/>
        <v>57155394</v>
      </c>
      <c r="EW7" s="56">
        <f t="shared" si="27"/>
        <v>58042153</v>
      </c>
      <c r="EX7" s="56">
        <f t="shared" si="27"/>
        <v>58985932</v>
      </c>
      <c r="EY7" s="56"/>
    </row>
    <row r="8" spans="1:155" s="57" customFormat="1">
      <c r="A8" s="38"/>
      <c r="B8" s="58">
        <v>2021</v>
      </c>
      <c r="C8" s="58">
        <v>221309</v>
      </c>
      <c r="D8" s="58">
        <v>46</v>
      </c>
      <c r="E8" s="58">
        <v>6</v>
      </c>
      <c r="F8" s="58">
        <v>0</v>
      </c>
      <c r="G8" s="58">
        <v>1</v>
      </c>
      <c r="H8" s="58" t="s">
        <v>175</v>
      </c>
      <c r="I8" s="58" t="s">
        <v>176</v>
      </c>
      <c r="J8" s="58" t="s">
        <v>177</v>
      </c>
      <c r="K8" s="58" t="s">
        <v>178</v>
      </c>
      <c r="L8" s="58" t="s">
        <v>179</v>
      </c>
      <c r="M8" s="58" t="s">
        <v>180</v>
      </c>
      <c r="N8" s="58" t="s">
        <v>181</v>
      </c>
      <c r="O8" s="58" t="s">
        <v>182</v>
      </c>
      <c r="P8" s="58" t="s">
        <v>183</v>
      </c>
      <c r="Q8" s="59">
        <v>34</v>
      </c>
      <c r="R8" s="58" t="s">
        <v>184</v>
      </c>
      <c r="S8" s="58" t="s">
        <v>185</v>
      </c>
      <c r="T8" s="58" t="s">
        <v>186</v>
      </c>
      <c r="U8" s="59">
        <v>795771</v>
      </c>
      <c r="V8" s="59">
        <v>47860</v>
      </c>
      <c r="W8" s="58" t="s">
        <v>187</v>
      </c>
      <c r="X8" s="58" t="s">
        <v>187</v>
      </c>
      <c r="Y8" s="60" t="s">
        <v>188</v>
      </c>
      <c r="Z8" s="59">
        <v>600</v>
      </c>
      <c r="AA8" s="59" t="s">
        <v>39</v>
      </c>
      <c r="AB8" s="59" t="s">
        <v>39</v>
      </c>
      <c r="AC8" s="59" t="s">
        <v>39</v>
      </c>
      <c r="AD8" s="59">
        <v>6</v>
      </c>
      <c r="AE8" s="59">
        <v>606</v>
      </c>
      <c r="AF8" s="59">
        <v>586</v>
      </c>
      <c r="AG8" s="59" t="s">
        <v>39</v>
      </c>
      <c r="AH8" s="59">
        <v>586</v>
      </c>
      <c r="AI8" s="61">
        <v>102.4</v>
      </c>
      <c r="AJ8" s="61">
        <v>103.9</v>
      </c>
      <c r="AK8" s="61">
        <v>102.4</v>
      </c>
      <c r="AL8" s="61">
        <v>103.8</v>
      </c>
      <c r="AM8" s="61">
        <v>109.7</v>
      </c>
      <c r="AN8" s="61">
        <v>100.1</v>
      </c>
      <c r="AO8" s="61">
        <v>100</v>
      </c>
      <c r="AP8" s="61">
        <v>99.2</v>
      </c>
      <c r="AQ8" s="61">
        <v>102.9</v>
      </c>
      <c r="AR8" s="61">
        <v>106.1</v>
      </c>
      <c r="AS8" s="61">
        <v>106.2</v>
      </c>
      <c r="AT8" s="61">
        <v>94.2</v>
      </c>
      <c r="AU8" s="61">
        <v>95.7</v>
      </c>
      <c r="AV8" s="61">
        <v>93.9</v>
      </c>
      <c r="AW8" s="61">
        <v>89.3</v>
      </c>
      <c r="AX8" s="61">
        <v>92.2</v>
      </c>
      <c r="AY8" s="61">
        <v>94</v>
      </c>
      <c r="AZ8" s="61">
        <v>94.1</v>
      </c>
      <c r="BA8" s="61">
        <v>93.7</v>
      </c>
      <c r="BB8" s="61">
        <v>88.7</v>
      </c>
      <c r="BC8" s="61">
        <v>90.6</v>
      </c>
      <c r="BD8" s="61">
        <v>86.6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34.9</v>
      </c>
      <c r="BK8" s="62">
        <v>32.6</v>
      </c>
      <c r="BL8" s="62">
        <v>27</v>
      </c>
      <c r="BM8" s="62">
        <v>34.200000000000003</v>
      </c>
      <c r="BN8" s="62">
        <v>29.2</v>
      </c>
      <c r="BO8" s="62">
        <v>70.7</v>
      </c>
      <c r="BP8" s="61">
        <v>85.5</v>
      </c>
      <c r="BQ8" s="61">
        <v>85.6</v>
      </c>
      <c r="BR8" s="61">
        <v>83.6</v>
      </c>
      <c r="BS8" s="61">
        <v>76.8</v>
      </c>
      <c r="BT8" s="61">
        <v>76.099999999999994</v>
      </c>
      <c r="BU8" s="61">
        <v>79.900000000000006</v>
      </c>
      <c r="BV8" s="61">
        <v>80.2</v>
      </c>
      <c r="BW8" s="61">
        <v>79.8</v>
      </c>
      <c r="BX8" s="61">
        <v>70.599999999999994</v>
      </c>
      <c r="BY8" s="61">
        <v>71.400000000000006</v>
      </c>
      <c r="BZ8" s="61">
        <v>67.099999999999994</v>
      </c>
      <c r="CA8" s="62">
        <v>60768</v>
      </c>
      <c r="CB8" s="62">
        <v>63027</v>
      </c>
      <c r="CC8" s="62">
        <v>65186</v>
      </c>
      <c r="CD8" s="62">
        <v>66257</v>
      </c>
      <c r="CE8" s="62">
        <v>71978</v>
      </c>
      <c r="CF8" s="62">
        <v>66228</v>
      </c>
      <c r="CG8" s="62">
        <v>68751</v>
      </c>
      <c r="CH8" s="62">
        <v>70630</v>
      </c>
      <c r="CI8" s="62">
        <v>75766</v>
      </c>
      <c r="CJ8" s="62">
        <v>79610</v>
      </c>
      <c r="CK8" s="61">
        <v>59287</v>
      </c>
      <c r="CL8" s="62">
        <v>15463</v>
      </c>
      <c r="CM8" s="62">
        <v>15919</v>
      </c>
      <c r="CN8" s="62">
        <v>17542</v>
      </c>
      <c r="CO8" s="62">
        <v>18770</v>
      </c>
      <c r="CP8" s="62">
        <v>19184</v>
      </c>
      <c r="CQ8" s="62">
        <v>18393</v>
      </c>
      <c r="CR8" s="62">
        <v>19207</v>
      </c>
      <c r="CS8" s="62">
        <v>20687</v>
      </c>
      <c r="CT8" s="62">
        <v>22637</v>
      </c>
      <c r="CU8" s="62">
        <v>23244</v>
      </c>
      <c r="CV8" s="61">
        <v>17202</v>
      </c>
      <c r="CW8" s="62">
        <v>52.1</v>
      </c>
      <c r="CX8" s="62">
        <v>50.9</v>
      </c>
      <c r="CY8" s="62">
        <v>50.4</v>
      </c>
      <c r="CZ8" s="62">
        <v>54.1</v>
      </c>
      <c r="DA8" s="62">
        <v>52.6</v>
      </c>
      <c r="DB8" s="62">
        <v>48.7</v>
      </c>
      <c r="DC8" s="62">
        <v>48.3</v>
      </c>
      <c r="DD8" s="62">
        <v>47.7</v>
      </c>
      <c r="DE8" s="62">
        <v>51.8</v>
      </c>
      <c r="DF8" s="62">
        <v>49.6</v>
      </c>
      <c r="DG8" s="62">
        <v>56.4</v>
      </c>
      <c r="DH8" s="62">
        <v>25.7</v>
      </c>
      <c r="DI8" s="62">
        <v>26.4</v>
      </c>
      <c r="DJ8" s="62">
        <v>28.6</v>
      </c>
      <c r="DK8" s="62">
        <v>29.4</v>
      </c>
      <c r="DL8" s="62">
        <v>29.3</v>
      </c>
      <c r="DM8" s="62">
        <v>27.8</v>
      </c>
      <c r="DN8" s="62">
        <v>28.1</v>
      </c>
      <c r="DO8" s="62">
        <v>29.2</v>
      </c>
      <c r="DP8" s="62">
        <v>29</v>
      </c>
      <c r="DQ8" s="62">
        <v>29.2</v>
      </c>
      <c r="DR8" s="62">
        <v>24.8</v>
      </c>
      <c r="DS8" s="61">
        <v>55.6</v>
      </c>
      <c r="DT8" s="61">
        <v>56.7</v>
      </c>
      <c r="DU8" s="61">
        <v>57.6</v>
      </c>
      <c r="DV8" s="61">
        <v>59.2</v>
      </c>
      <c r="DW8" s="61">
        <v>61.3</v>
      </c>
      <c r="DX8" s="61">
        <v>52</v>
      </c>
      <c r="DY8" s="61">
        <v>52.5</v>
      </c>
      <c r="DZ8" s="61">
        <v>52.5</v>
      </c>
      <c r="EA8" s="61">
        <v>54</v>
      </c>
      <c r="EB8" s="61">
        <v>55.4</v>
      </c>
      <c r="EC8" s="61">
        <v>56</v>
      </c>
      <c r="ED8" s="61">
        <v>72.3</v>
      </c>
      <c r="EE8" s="61">
        <v>74</v>
      </c>
      <c r="EF8" s="61">
        <v>70.900000000000006</v>
      </c>
      <c r="EG8" s="61">
        <v>72.5</v>
      </c>
      <c r="EH8" s="61">
        <v>74.900000000000006</v>
      </c>
      <c r="EI8" s="61">
        <v>66</v>
      </c>
      <c r="EJ8" s="61">
        <v>67.099999999999994</v>
      </c>
      <c r="EK8" s="61">
        <v>67.900000000000006</v>
      </c>
      <c r="EL8" s="61">
        <v>69.2</v>
      </c>
      <c r="EM8" s="61">
        <v>70.8</v>
      </c>
      <c r="EN8" s="61">
        <v>70.7</v>
      </c>
      <c r="EO8" s="62">
        <v>54719094</v>
      </c>
      <c r="EP8" s="62">
        <v>55597503</v>
      </c>
      <c r="EQ8" s="62">
        <v>55838013</v>
      </c>
      <c r="ER8" s="62">
        <v>56816710</v>
      </c>
      <c r="ES8" s="62">
        <v>56871053</v>
      </c>
      <c r="ET8" s="62">
        <v>53351028</v>
      </c>
      <c r="EU8" s="62">
        <v>55620962</v>
      </c>
      <c r="EV8" s="62">
        <v>57155394</v>
      </c>
      <c r="EW8" s="62">
        <v>58042153</v>
      </c>
      <c r="EX8" s="62">
        <v>58985932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189</v>
      </c>
      <c r="C10" s="67" t="s">
        <v>190</v>
      </c>
      <c r="D10" s="67" t="s">
        <v>191</v>
      </c>
      <c r="E10" s="67" t="s">
        <v>192</v>
      </c>
      <c r="F10" s="67" t="s">
        <v>193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2022-12-01T02:23:56Z</dcterms:created>
  <dcterms:modified xsi:type="dcterms:W3CDTF">2023-01-25T01:12:16Z</dcterms:modified>
  <cp:category/>
</cp:coreProperties>
</file>