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-cfs.city.hamamatsu.jp\H002106\90 調査・問い合わせ・苦情・通知等\R06（2024）\01 庁内\250127_【済】（131〆依頼）経営比較分析表（R5決算)の分析等について\回答\"/>
    </mc:Choice>
  </mc:AlternateContent>
  <workbookProtection workbookAlgorithmName="SHA-512" workbookHashValue="VF5h/exdCI/puvoT5TtsQjCEE8pfEUPRjpSCqVi40UZCAJnDJaDzanTA4y06b3ux21ZgleMN/IWpufYKMu/aDQ==" workbookSaltValue="gzXeA4mw/zN9FO4wL2wOog==" workbookSpinCount="100000" lockStructure="1"/>
  <bookViews>
    <workbookView xWindow="0" yWindow="0" windowWidth="23040" windowHeight="921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HX10" i="4" s="1"/>
  <c r="U7" i="5"/>
  <c r="LJ8" i="4" s="1"/>
  <c r="T7" i="5"/>
  <c r="S7" i="5"/>
  <c r="R7" i="5"/>
  <c r="Q7" i="5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BZ52" i="4"/>
  <c r="BG52" i="4"/>
  <c r="MA32" i="4"/>
  <c r="LH32" i="4"/>
  <c r="KO32" i="4"/>
  <c r="JC32" i="4"/>
  <c r="HJ32" i="4"/>
  <c r="GQ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DU10" i="4"/>
  <c r="CF10" i="4"/>
  <c r="B10" i="4"/>
  <c r="JQ8" i="4"/>
  <c r="HX8" i="4"/>
  <c r="CF8" i="4"/>
  <c r="AQ8" i="4"/>
  <c r="LT76" i="4" l="1"/>
  <c r="GQ51" i="4"/>
  <c r="LH30" i="4"/>
  <c r="IE76" i="4"/>
  <c r="BZ51" i="4"/>
  <c r="GQ30" i="4"/>
  <c r="BZ30" i="4"/>
  <c r="BK76" i="4"/>
  <c r="LH51" i="4"/>
  <c r="B11" i="5"/>
  <c r="F11" i="5"/>
  <c r="C11" i="5"/>
  <c r="D11" i="5"/>
  <c r="IT76" i="4" l="1"/>
  <c r="CS51" i="4"/>
  <c r="HJ30" i="4"/>
  <c r="CS30" i="4"/>
  <c r="BZ76" i="4"/>
  <c r="MA51" i="4"/>
  <c r="MI76" i="4"/>
  <c r="HJ51" i="4"/>
  <c r="MA30" i="4"/>
  <c r="KA76" i="4"/>
  <c r="GL76" i="4"/>
  <c r="U51" i="4"/>
  <c r="EL30" i="4"/>
  <c r="U30" i="4"/>
  <c r="R76" i="4"/>
  <c r="JC51" i="4"/>
  <c r="EL51" i="4"/>
  <c r="JC30" i="4"/>
  <c r="AV76" i="4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AN51" i="4"/>
  <c r="FE30" i="4"/>
</calcChain>
</file>

<file path=xl/sharedStrings.xml><?xml version="1.0" encoding="utf-8"?>
<sst xmlns="http://schemas.openxmlformats.org/spreadsheetml/2006/main" count="278" uniqueCount="141">
  <si>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</si>
  <si>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</si>
  <si>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</si>
  <si>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</si>
  <si>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</si>
  <si>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</si>
  <si>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</si>
  <si>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</si>
  <si>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</si>
  <si>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</si>
  <si>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</si>
  <si>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</si>
  <si>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</si>
  <si>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</si>
  <si>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</si>
  <si>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</si>
  <si>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</si>
  <si>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</si>
  <si>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</si>
  <si>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</si>
  <si>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</si>
  <si>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</si>
  <si>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</si>
  <si>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</si>
  <si>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</si>
  <si>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</si>
  <si>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</si>
  <si>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</si>
  <si>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</si>
  <si>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</si>
  <si>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</si>
  <si>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</si>
  <si>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</si>
  <si>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</si>
  <si>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</si>
  <si>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</si>
  <si>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</si>
  <si>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</si>
  <si>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</si>
  <si>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</si>
  <si>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</si>
  <si>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</si>
  <si>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</si>
  <si>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</si>
  <si>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</si>
  <si>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</si>
  <si>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</si>
  <si>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</si>
  <si>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</si>
  <si>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</si>
  <si>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</si>
  <si>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</si>
  <si>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</si>
  <si>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</si>
  <si>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</si>
  <si>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</si>
  <si>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</si>
  <si>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</si>
  <si>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</si>
  <si>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</si>
  <si>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</si>
  <si>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</si>
  <si>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</si>
  <si>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</si>
  <si>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</si>
  <si>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</si>
  <si>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</si>
  <si>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</si>
  <si>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</si>
  <si>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</si>
  <si>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</si>
  <si>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</si>
  <si>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</si>
  <si>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</si>
  <si>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</si>
  <si>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</si>
  <si>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</si>
  <si>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</si>
  <si>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</si>
  <si>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</si>
  <si>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</si>
  <si>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</si>
  <si>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</si>
  <si>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</si>
  <si>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</si>
  <si>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</si>
  <si>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</si>
  <si>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</si>
  <si>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</si>
  <si>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</si>
  <si>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</si>
  <si>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</si>
  <si>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</si>
  <si>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</si>
  <si>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</si>
  <si>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</si>
  <si>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</si>
  <si>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</si>
  <si>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</si>
  <si>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</si>
  <si>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</si>
  <si>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</si>
  <si>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</si>
  <si>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</si>
  <si>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</si>
  <si>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</si>
  <si>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</si>
  <si>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当該値(N-4)</t>
    <phoneticPr fontId="5"/>
  </si>
  <si>
    <t>当該値(N-1)</t>
    <phoneticPr fontId="5"/>
  </si>
  <si>
    <t>当該値(N-4)</t>
    <phoneticPr fontId="5"/>
  </si>
  <si>
    <t>当該値(N)</t>
    <phoneticPr fontId="5"/>
  </si>
  <si>
    <t>当該値(N-4)</t>
    <phoneticPr fontId="5"/>
  </si>
  <si>
    <t>当該値(N)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</si>
  <si>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</si>
  <si>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</si>
  <si>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</si>
  <si>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</si>
  <si>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</si>
  <si>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</si>
  <si>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静岡県　浜松市</t>
  </si>
  <si>
    <t>新川北駐車場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</si>
  <si>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</si>
  <si>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</si>
  <si>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</si>
  <si>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</si>
  <si>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</si>
  <si>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</si>
  <si>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</si>
  <si>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</si>
  <si>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</si>
  <si>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</si>
  <si>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</si>
  <si>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</si>
  <si>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</si>
  <si>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</si>
  <si>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</si>
  <si>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</si>
  <si>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本駐車場は、河川上の平面駐車場であるため、⑦敷地の地価はない。また、⑩企業債もない。</t>
    <phoneticPr fontId="5"/>
  </si>
  <si>
    <t>　本駐車場の周辺にはコインパーキングが複数あり、利用状況は周辺の開発工事の状況により変動する。
　令和５年度について、利用台数は昨年を上回り、コロナ禍前と同程度に回復したが、収入は滞在時間が短いため、コロナ禍前をやや下回っている。</t>
    <phoneticPr fontId="5"/>
  </si>
  <si>
    <t>　無人の平面駐車場であり、多額の管理費用を要しないため経営上は良好な状況であり、公の駐車場として引き続き運営を継続していく。</t>
    <phoneticPr fontId="5"/>
  </si>
  <si>
    <t>　本駐車場は収容台数40台の小規模な無人の平面駐車場であるため、事業規模が小さく、小額の修繕工事であっても経営指標への影響が大きく、令和5年度は発券機と精算機の更新を行ったため、④、⑤の指数がマイナスとなった。年度間で指標にばらつきが生じているものの、一貫して他会計補助金を要しておらず独立採算制を保っており、概ね順調に運営されているものと考える。</t>
    <rPh sb="72" eb="75">
      <t>ハッケンキ</t>
    </rPh>
    <rPh sb="76" eb="79">
      <t>セイサンキ</t>
    </rPh>
    <rPh sb="80" eb="82">
      <t>コウシン</t>
    </rPh>
    <rPh sb="83" eb="84">
      <t>オコナ</t>
    </rPh>
    <rPh sb="93" eb="95">
      <t>シスウ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</si>
</sst>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199.1</c:v>
                </c:pt>
                <c:pt idx="1">
                  <c:v>177.5</c:v>
                </c:pt>
                <c:pt idx="2">
                  <c:v>250.4</c:v>
                </c:pt>
                <c:pt idx="3">
                  <c:v>275.2</c:v>
                </c:pt>
                <c:pt idx="4">
                  <c:v>78.099999999999994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D-4533-B99E-661F736C7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7D-4533-B99E-661F736C7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C-43AC-9C7B-35D77E835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C-43AC-9C7B-35D77E835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9A1-4D1A-BED3-D9AAC6194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A1-4D1A-BED3-D9AAC6194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219-4A7D-96B8-FE9F7F854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19-4A7D-96B8-FE9F7F854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7-49FA-AB86-3888840CA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7-49FA-AB86-3888840CA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E-4C64-BEB2-45F6AC85C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E-4C64-BEB2-45F6AC85C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227.5</c:v>
                </c:pt>
                <c:pt idx="1">
                  <c:v>180</c:v>
                </c:pt>
                <c:pt idx="2">
                  <c:v>210</c:v>
                </c:pt>
                <c:pt idx="3">
                  <c:v>235</c:v>
                </c:pt>
                <c:pt idx="4">
                  <c:v>257.5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A-4532-AEE8-7C93EAF41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DA-4532-AEE8-7C93EAF41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99.1</c:v>
                </c:pt>
                <c:pt idx="1">
                  <c:v>77.5</c:v>
                </c:pt>
                <c:pt idx="2">
                  <c:v>150.4</c:v>
                </c:pt>
                <c:pt idx="3">
                  <c:v>175.2</c:v>
                </c:pt>
                <c:pt idx="4">
                  <c:v>-21.9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6-4420-BD46-4E6F097EF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6-4420-BD46-4E6F097EF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8537</c:v>
                </c:pt>
                <c:pt idx="1">
                  <c:v>5017</c:v>
                </c:pt>
                <c:pt idx="2">
                  <c:v>6918</c:v>
                </c:pt>
                <c:pt idx="3">
                  <c:v>8315</c:v>
                </c:pt>
                <c:pt idx="4">
                  <c:v>-4591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C-433F-924B-A3ED14E4F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1C-433F-924B-A3ED14E4F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MB10" zoomScale="115" zoomScaleNormal="115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静岡県浜松市　新川北駐車場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公共施設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有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1385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127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59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40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200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140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199.1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177.5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250.4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275.2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78.099999999999994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227.5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180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210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235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257.5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1736.5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3200.8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274.39999999999998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972.8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2703.2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1.3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4.8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3.3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1.6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1.5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159.6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128.5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138.1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152.4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149.80000000000001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138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99.1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77.5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150.4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175.2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-21.9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8537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5017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6918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8315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-4591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98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13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2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4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28.9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-56.4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16.899999999999999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26.4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-1.9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8262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1059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2866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4637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4223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19000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51.5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764.6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72.599999999999994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50.4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32.799999999999997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TsyQb5fVr6lmtc6Cd+qYSXzyH0ijXQgyTDWXFuT+RXeB647MeCnGHaooVBU9K9QA7ixM2oy1lvYC6QA35VAEKg==" saltValue="cgpHhdMUV+e471f+0nTWi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102</v>
      </c>
      <c r="AM5" s="47" t="s">
        <v>103</v>
      </c>
      <c r="AN5" s="47" t="s">
        <v>104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105</v>
      </c>
      <c r="AW5" s="47" t="s">
        <v>102</v>
      </c>
      <c r="AX5" s="47" t="s">
        <v>106</v>
      </c>
      <c r="AY5" s="47" t="s">
        <v>104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107</v>
      </c>
      <c r="BG5" s="47" t="s">
        <v>105</v>
      </c>
      <c r="BH5" s="47" t="s">
        <v>102</v>
      </c>
      <c r="BI5" s="47" t="s">
        <v>108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109</v>
      </c>
      <c r="BR5" s="47" t="s">
        <v>105</v>
      </c>
      <c r="BS5" s="47" t="s">
        <v>91</v>
      </c>
      <c r="BT5" s="47" t="s">
        <v>103</v>
      </c>
      <c r="BU5" s="47" t="s">
        <v>110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111</v>
      </c>
      <c r="CC5" s="47" t="s">
        <v>90</v>
      </c>
      <c r="CD5" s="47" t="s">
        <v>102</v>
      </c>
      <c r="CE5" s="47" t="s">
        <v>103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100</v>
      </c>
      <c r="CP5" s="47" t="s">
        <v>101</v>
      </c>
      <c r="CQ5" s="47" t="s">
        <v>102</v>
      </c>
      <c r="CR5" s="47" t="s">
        <v>103</v>
      </c>
      <c r="CS5" s="47" t="s">
        <v>112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106</v>
      </c>
      <c r="DD5" s="47" t="s">
        <v>104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90</v>
      </c>
      <c r="DM5" s="47" t="s">
        <v>113</v>
      </c>
      <c r="DN5" s="47" t="s">
        <v>114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115</v>
      </c>
      <c r="B6" s="48">
        <f>B8</f>
        <v>2023</v>
      </c>
      <c r="C6" s="48">
        <f t="shared" ref="C6:X6" si="1">C8</f>
        <v>221309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静岡県浜松市</v>
      </c>
      <c r="I6" s="48" t="str">
        <f t="shared" si="1"/>
        <v>新川北駐車場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59</v>
      </c>
      <c r="S6" s="50" t="str">
        <f t="shared" si="1"/>
        <v>公共施設</v>
      </c>
      <c r="T6" s="50" t="str">
        <f t="shared" si="1"/>
        <v>有</v>
      </c>
      <c r="U6" s="51">
        <f t="shared" si="1"/>
        <v>1385</v>
      </c>
      <c r="V6" s="51">
        <f t="shared" si="1"/>
        <v>40</v>
      </c>
      <c r="W6" s="51">
        <f t="shared" si="1"/>
        <v>200</v>
      </c>
      <c r="X6" s="50" t="str">
        <f t="shared" si="1"/>
        <v>利用料金制</v>
      </c>
      <c r="Y6" s="52">
        <f>IF(Y8="-",NA(),Y8)</f>
        <v>199.1</v>
      </c>
      <c r="Z6" s="52">
        <f t="shared" ref="Z6:AH6" si="2">IF(Z8="-",NA(),Z8)</f>
        <v>177.5</v>
      </c>
      <c r="AA6" s="52">
        <f t="shared" si="2"/>
        <v>250.4</v>
      </c>
      <c r="AB6" s="52">
        <f t="shared" si="2"/>
        <v>275.2</v>
      </c>
      <c r="AC6" s="52">
        <f t="shared" si="2"/>
        <v>78.099999999999994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99.1</v>
      </c>
      <c r="BG6" s="52">
        <f t="shared" ref="BG6:BO6" si="5">IF(BG8="-",NA(),BG8)</f>
        <v>77.5</v>
      </c>
      <c r="BH6" s="52">
        <f t="shared" si="5"/>
        <v>150.4</v>
      </c>
      <c r="BI6" s="52">
        <f t="shared" si="5"/>
        <v>175.2</v>
      </c>
      <c r="BJ6" s="52">
        <f t="shared" si="5"/>
        <v>-21.9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8537</v>
      </c>
      <c r="BR6" s="53">
        <f t="shared" ref="BR6:BZ6" si="6">IF(BR8="-",NA(),BR8)</f>
        <v>5017</v>
      </c>
      <c r="BS6" s="53">
        <f t="shared" si="6"/>
        <v>6918</v>
      </c>
      <c r="BT6" s="53">
        <f t="shared" si="6"/>
        <v>8315</v>
      </c>
      <c r="BU6" s="53">
        <f t="shared" si="6"/>
        <v>-4591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116</v>
      </c>
      <c r="CM6" s="51">
        <f t="shared" ref="CM6:CN6" si="7">CM8</f>
        <v>0</v>
      </c>
      <c r="CN6" s="51">
        <f t="shared" si="7"/>
        <v>19000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227.5</v>
      </c>
      <c r="DL6" s="52">
        <f t="shared" ref="DL6:DT6" si="9">IF(DL8="-",NA(),DL8)</f>
        <v>180</v>
      </c>
      <c r="DM6" s="52">
        <f t="shared" si="9"/>
        <v>210</v>
      </c>
      <c r="DN6" s="52">
        <f t="shared" si="9"/>
        <v>235</v>
      </c>
      <c r="DO6" s="52">
        <f t="shared" si="9"/>
        <v>257.5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117</v>
      </c>
      <c r="B7" s="48">
        <f t="shared" ref="B7:X7" si="10">B8</f>
        <v>2023</v>
      </c>
      <c r="C7" s="48">
        <f t="shared" si="10"/>
        <v>221309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静岡県　浜松市</v>
      </c>
      <c r="I7" s="48" t="str">
        <f t="shared" si="10"/>
        <v>新川北駐車場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59</v>
      </c>
      <c r="S7" s="50" t="str">
        <f t="shared" si="10"/>
        <v>公共施設</v>
      </c>
      <c r="T7" s="50" t="str">
        <f t="shared" si="10"/>
        <v>有</v>
      </c>
      <c r="U7" s="51">
        <f t="shared" si="10"/>
        <v>1385</v>
      </c>
      <c r="V7" s="51">
        <f t="shared" si="10"/>
        <v>40</v>
      </c>
      <c r="W7" s="51">
        <f t="shared" si="10"/>
        <v>200</v>
      </c>
      <c r="X7" s="50" t="str">
        <f t="shared" si="10"/>
        <v>利用料金制</v>
      </c>
      <c r="Y7" s="52">
        <f>Y8</f>
        <v>199.1</v>
      </c>
      <c r="Z7" s="52">
        <f t="shared" ref="Z7:AH7" si="11">Z8</f>
        <v>177.5</v>
      </c>
      <c r="AA7" s="52">
        <f t="shared" si="11"/>
        <v>250.4</v>
      </c>
      <c r="AB7" s="52">
        <f t="shared" si="11"/>
        <v>275.2</v>
      </c>
      <c r="AC7" s="52">
        <f t="shared" si="11"/>
        <v>78.099999999999994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99.1</v>
      </c>
      <c r="BG7" s="52">
        <f t="shared" ref="BG7:BO7" si="14">BG8</f>
        <v>77.5</v>
      </c>
      <c r="BH7" s="52">
        <f t="shared" si="14"/>
        <v>150.4</v>
      </c>
      <c r="BI7" s="52">
        <f t="shared" si="14"/>
        <v>175.2</v>
      </c>
      <c r="BJ7" s="52">
        <f t="shared" si="14"/>
        <v>-21.9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8537</v>
      </c>
      <c r="BR7" s="53">
        <f t="shared" ref="BR7:BZ7" si="15">BR8</f>
        <v>5017</v>
      </c>
      <c r="BS7" s="53">
        <f t="shared" si="15"/>
        <v>6918</v>
      </c>
      <c r="BT7" s="53">
        <f t="shared" si="15"/>
        <v>8315</v>
      </c>
      <c r="BU7" s="53">
        <f t="shared" si="15"/>
        <v>-4591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118</v>
      </c>
      <c r="CC7" s="52" t="s">
        <v>118</v>
      </c>
      <c r="CD7" s="52" t="s">
        <v>118</v>
      </c>
      <c r="CE7" s="52" t="s">
        <v>118</v>
      </c>
      <c r="CF7" s="52" t="s">
        <v>118</v>
      </c>
      <c r="CG7" s="52" t="s">
        <v>118</v>
      </c>
      <c r="CH7" s="52" t="s">
        <v>118</v>
      </c>
      <c r="CI7" s="52" t="s">
        <v>118</v>
      </c>
      <c r="CJ7" s="52" t="s">
        <v>118</v>
      </c>
      <c r="CK7" s="52" t="s">
        <v>116</v>
      </c>
      <c r="CL7" s="49"/>
      <c r="CM7" s="51">
        <f>CM8</f>
        <v>0</v>
      </c>
      <c r="CN7" s="51">
        <f>CN8</f>
        <v>19000</v>
      </c>
      <c r="CO7" s="52" t="s">
        <v>118</v>
      </c>
      <c r="CP7" s="52" t="s">
        <v>118</v>
      </c>
      <c r="CQ7" s="52" t="s">
        <v>118</v>
      </c>
      <c r="CR7" s="52" t="s">
        <v>118</v>
      </c>
      <c r="CS7" s="52" t="s">
        <v>118</v>
      </c>
      <c r="CT7" s="52" t="s">
        <v>118</v>
      </c>
      <c r="CU7" s="52" t="s">
        <v>118</v>
      </c>
      <c r="CV7" s="52" t="s">
        <v>118</v>
      </c>
      <c r="CW7" s="52" t="s">
        <v>118</v>
      </c>
      <c r="CX7" s="52" t="s">
        <v>116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227.5</v>
      </c>
      <c r="DL7" s="52">
        <f t="shared" ref="DL7:DT7" si="17">DL8</f>
        <v>180</v>
      </c>
      <c r="DM7" s="52">
        <f t="shared" si="17"/>
        <v>210</v>
      </c>
      <c r="DN7" s="52">
        <f t="shared" si="17"/>
        <v>235</v>
      </c>
      <c r="DO7" s="52">
        <f t="shared" si="17"/>
        <v>257.5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15">
      <c r="A8" s="37"/>
      <c r="B8" s="55">
        <v>2023</v>
      </c>
      <c r="C8" s="55">
        <v>221309</v>
      </c>
      <c r="D8" s="55">
        <v>47</v>
      </c>
      <c r="E8" s="55">
        <v>14</v>
      </c>
      <c r="F8" s="55">
        <v>0</v>
      </c>
      <c r="G8" s="55">
        <v>1</v>
      </c>
      <c r="H8" s="55" t="s">
        <v>119</v>
      </c>
      <c r="I8" s="55" t="s">
        <v>120</v>
      </c>
      <c r="J8" s="55" t="s">
        <v>121</v>
      </c>
      <c r="K8" s="55" t="s">
        <v>122</v>
      </c>
      <c r="L8" s="55" t="s">
        <v>123</v>
      </c>
      <c r="M8" s="55" t="s">
        <v>124</v>
      </c>
      <c r="N8" s="55" t="s">
        <v>125</v>
      </c>
      <c r="O8" s="56" t="s">
        <v>126</v>
      </c>
      <c r="P8" s="57" t="s">
        <v>127</v>
      </c>
      <c r="Q8" s="57" t="s">
        <v>128</v>
      </c>
      <c r="R8" s="58">
        <v>59</v>
      </c>
      <c r="S8" s="57" t="s">
        <v>129</v>
      </c>
      <c r="T8" s="57" t="s">
        <v>130</v>
      </c>
      <c r="U8" s="58">
        <v>1385</v>
      </c>
      <c r="V8" s="58">
        <v>40</v>
      </c>
      <c r="W8" s="58">
        <v>200</v>
      </c>
      <c r="X8" s="57" t="s">
        <v>131</v>
      </c>
      <c r="Y8" s="59">
        <v>199.1</v>
      </c>
      <c r="Z8" s="59">
        <v>177.5</v>
      </c>
      <c r="AA8" s="59">
        <v>250.4</v>
      </c>
      <c r="AB8" s="59">
        <v>275.2</v>
      </c>
      <c r="AC8" s="59">
        <v>78.099999999999994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99.1</v>
      </c>
      <c r="BG8" s="59">
        <v>77.5</v>
      </c>
      <c r="BH8" s="59">
        <v>150.4</v>
      </c>
      <c r="BI8" s="59">
        <v>175.2</v>
      </c>
      <c r="BJ8" s="59">
        <v>-21.9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8537</v>
      </c>
      <c r="BR8" s="60">
        <v>5017</v>
      </c>
      <c r="BS8" s="60">
        <v>6918</v>
      </c>
      <c r="BT8" s="61">
        <v>8315</v>
      </c>
      <c r="BU8" s="61">
        <v>-4591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123</v>
      </c>
      <c r="CC8" s="59" t="s">
        <v>123</v>
      </c>
      <c r="CD8" s="59" t="s">
        <v>123</v>
      </c>
      <c r="CE8" s="59" t="s">
        <v>123</v>
      </c>
      <c r="CF8" s="59" t="s">
        <v>123</v>
      </c>
      <c r="CG8" s="59" t="s">
        <v>123</v>
      </c>
      <c r="CH8" s="59" t="s">
        <v>123</v>
      </c>
      <c r="CI8" s="59" t="s">
        <v>123</v>
      </c>
      <c r="CJ8" s="59" t="s">
        <v>123</v>
      </c>
      <c r="CK8" s="59" t="s">
        <v>123</v>
      </c>
      <c r="CL8" s="56" t="s">
        <v>123</v>
      </c>
      <c r="CM8" s="58">
        <v>0</v>
      </c>
      <c r="CN8" s="58">
        <v>19000</v>
      </c>
      <c r="CO8" s="59" t="s">
        <v>123</v>
      </c>
      <c r="CP8" s="59" t="s">
        <v>123</v>
      </c>
      <c r="CQ8" s="59" t="s">
        <v>123</v>
      </c>
      <c r="CR8" s="59" t="s">
        <v>123</v>
      </c>
      <c r="CS8" s="59" t="s">
        <v>123</v>
      </c>
      <c r="CT8" s="59" t="s">
        <v>123</v>
      </c>
      <c r="CU8" s="59" t="s">
        <v>123</v>
      </c>
      <c r="CV8" s="59" t="s">
        <v>123</v>
      </c>
      <c r="CW8" s="59" t="s">
        <v>123</v>
      </c>
      <c r="CX8" s="59" t="s">
        <v>123</v>
      </c>
      <c r="CY8" s="56" t="s">
        <v>123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227.5</v>
      </c>
      <c r="DL8" s="59">
        <v>180</v>
      </c>
      <c r="DM8" s="59">
        <v>210</v>
      </c>
      <c r="DN8" s="59">
        <v>235</v>
      </c>
      <c r="DO8" s="59">
        <v>257.5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132</v>
      </c>
      <c r="C10" s="64" t="s">
        <v>133</v>
      </c>
      <c r="D10" s="64" t="s">
        <v>134</v>
      </c>
      <c r="E10" s="64" t="s">
        <v>135</v>
      </c>
      <c r="F10" s="64" t="s">
        <v>136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2024-12-19T01:04:46Z</dcterms:created>
  <dcterms:modified xsi:type="dcterms:W3CDTF">2025-02-13T05:20:32Z</dcterms:modified>
  <cp:category/>
</cp:coreProperties>
</file>