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90 調査・問い合わせ・苦情・通知等\R06（2024）\01 庁内\250127_【　】（131〆依頼）経営比較分析表（R5決算)の分析等について\回答\"/>
    </mc:Choice>
  </mc:AlternateContent>
  <workbookProtection workbookAlgorithmName="SHA-512" workbookHashValue="21tEwzMqPaBjfUMHz1EPWYeyPhcKWTSYUW9JM6rKaAm/fUd3Qmc2sJL81iG5khA/zjfbtVf6nR/1wBHQYi167g==" workbookSaltValue="nL7Ka7TF5oK9kP2PWvDJh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JQ10" i="4"/>
  <c r="DU10" i="4"/>
  <c r="CF10" i="4"/>
  <c r="B10" i="4"/>
  <c r="JQ8" i="4"/>
  <c r="HX8" i="4"/>
  <c r="AQ8" i="4"/>
  <c r="B6" i="4"/>
  <c r="LT76" i="4" l="1"/>
  <c r="GQ51" i="4"/>
  <c r="LH30" i="4"/>
  <c r="IE76" i="4"/>
  <c r="BZ51" i="4"/>
  <c r="GQ30" i="4"/>
  <c r="BZ30" i="4"/>
  <c r="BK76" i="4"/>
  <c r="LH51" i="4"/>
  <c r="B11" i="5"/>
  <c r="F11" i="5"/>
  <c r="C11" i="5"/>
  <c r="D11" i="5"/>
  <c r="MA30" i="4" l="1"/>
  <c r="IT76" i="4"/>
  <c r="CS51" i="4"/>
  <c r="HJ30" i="4"/>
  <c r="CS30" i="4"/>
  <c r="BZ76" i="4"/>
  <c r="MA51" i="4"/>
  <c r="MI76" i="4"/>
  <c r="HJ51"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<sst xmlns="http://schemas.openxmlformats.org/spreadsheetml/2006/main" count="278" uniqueCount="136">
  <si>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</si>
  <si>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</si>
  <si>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</si>
  <si>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</si>
  <si>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</si>
  <si>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</si>
  <si>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</si>
  <si>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</si>
  <si>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</si>
  <si>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</si>
  <si>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</si>
  <si>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</si>
  <si>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</si>
  <si>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</si>
  <si>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</si>
  <si>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</si>
  <si>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</si>
  <si>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</si>
  <si>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</si>
  <si>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</si>
  <si>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</si>
  <si>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</si>
  <si>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</si>
  <si>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</si>
  <si>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</si>
  <si>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</si>
  <si>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</si>
  <si>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</si>
  <si>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</si>
  <si>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</si>
  <si>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</si>
  <si>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</si>
  <si>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</si>
  <si>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</si>
  <si>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</si>
  <si>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</si>
  <si>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</si>
  <si>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</si>
  <si>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</si>
  <si>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</si>
  <si>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</si>
  <si>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</si>
  <si>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</si>
  <si>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</si>
  <si>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</si>
  <si>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</si>
  <si>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</si>
  <si>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</si>
  <si>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</si>
  <si>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</si>
  <si>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</si>
  <si>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</si>
  <si>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</si>
  <si>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</si>
  <si>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</si>
  <si>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</si>
  <si>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</si>
  <si>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</si>
  <si>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</si>
  <si>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</si>
  <si>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</si>
  <si>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</si>
  <si>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</si>
  <si>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</si>
  <si>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</si>
  <si>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</si>
  <si>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</si>
  <si>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</si>
  <si>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</si>
  <si>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</si>
  <si>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</si>
  <si>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</si>
  <si>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</si>
  <si>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</si>
  <si>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</si>
  <si>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</si>
  <si>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</si>
  <si>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</si>
  <si>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</si>
  <si>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</si>
  <si>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</si>
  <si>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</si>
  <si>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</si>
  <si>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</si>
  <si>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</si>
  <si>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</si>
  <si>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</si>
  <si>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</si>
  <si>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</si>
  <si>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</si>
  <si>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</si>
  <si>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</si>
  <si>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</si>
  <si>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</si>
  <si>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</si>
  <si>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</si>
  <si>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</si>
  <si>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</si>
  <si>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</si>
  <si>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</si>
  <si>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</si>
  <si>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</si>
  <si>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</si>
  <si>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t>
    <phoneticPr fontId="5"/>
  </si>
  <si>
    <t>当該値(N-3)</t>
    <phoneticPr fontId="5"/>
  </si>
  <si>
    <t>当該値(N-2)</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</si>
  <si>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</si>
  <si>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</si>
  <si>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</si>
  <si>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</si>
  <si>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</si>
  <si>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</si>
  <si>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</si>
  <si>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</si>
  <si>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浜松市</t>
  </si>
  <si>
    <t>駅北駐車場</t>
  </si>
  <si>
    <t>法非適用</t>
  </si>
  <si>
    <t>駐車場整備事業</t>
  </si>
  <si>
    <t>-</t>
  </si>
  <si>
    <t>Ａ３Ｂ１</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</si>
  <si>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</si>
  <si>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</si>
  <si>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</si>
  <si>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</si>
  <si>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</si>
  <si>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</si>
  <si>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</si>
  <si>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</si>
  <si>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</si>
  <si>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</si>
  <si>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</si>
  <si>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</si>
  <si>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本駐車場は収容台数815台の立体自走式駐車場である。他会計補助金を要しておらず独立採算制を保っており、各指標からも概ね順調に運営されているものと考える。</t>
    <phoneticPr fontId="5"/>
  </si>
  <si>
    <t>　本駐車場はＪＲ浜松駅に近接する本市の一等地に位置するため⑦敷地に地価といった資産価値は大きい。また⑩建設時の企業債は償還が完了している。</t>
    <phoneticPr fontId="5"/>
  </si>
  <si>
    <t>　稼働率について平均値を下回るものの、本駐車場は12時間までの上限料金の設定や定期利用といった長時間も利用を誘導する取り組みを実施している。
　令和５年度については、コロナ禍前の状況まで回復傾向にある。</t>
    <rPh sb="87" eb="88">
      <t>マエ</t>
    </rPh>
    <rPh sb="89" eb="91">
      <t>ジョウキョウ</t>
    </rPh>
    <phoneticPr fontId="5"/>
  </si>
  <si>
    <t>　本駐車場は平成27年度に導入した利用料金制による指定管理者の取り組み等により、利用率を含め収支は堅調に推移している。
　建設より25年以上が経過し、設備等の老朽化はみられるものの、修繕経費を見込んでも収益で回収可能と見込まれ、近隣の駐車場の需給バランス調査の結果も踏まえ、公の駐車場として引き続き運営を継続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</si>
</sst>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518.5</c:v>
                </c:pt>
                <c:pt idx="1">
                  <c:v>262.8</c:v>
                </c:pt>
                <c:pt idx="2">
                  <c:v>384.3</c:v>
                </c:pt>
                <c:pt idx="3">
                  <c:v>383.7</c:v>
                </c:pt>
                <c:pt idx="4">
                  <c:v>434.8</c:v>
                </c:pt>
              </c:numCache>
            </c:numRef>
          </c:val>
          <c:extLst>
            <c:ext xmlns:c16="http://schemas.microsoft.com/office/drawing/2014/chart" uri="{C3380CC4-5D6E-409C-BE32-E72D297353CC}">
              <c16:uniqueId val="{00000000-7197-4BE4-8B1B-D82AAAA221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166.4</c:v>
                </c:pt>
                <c:pt idx="2">
                  <c:v>177.9</c:v>
                </c:pt>
                <c:pt idx="3">
                  <c:v>183.3</c:v>
                </c:pt>
                <c:pt idx="4">
                  <c:v>2085.8000000000002</c:v>
                </c:pt>
              </c:numCache>
            </c:numRef>
          </c:val>
          <c:smooth val="0"/>
          <c:extLst>
            <c:ext xmlns:c16="http://schemas.microsoft.com/office/drawing/2014/chart" uri="{C3380CC4-5D6E-409C-BE32-E72D297353CC}">
              <c16:uniqueId val="{00000001-7197-4BE4-8B1B-D82AAAA2210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28-4F80-BB27-AD13F22BCC4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69.3</c:v>
                </c:pt>
                <c:pt idx="2">
                  <c:v>93</c:v>
                </c:pt>
                <c:pt idx="3">
                  <c:v>141.1</c:v>
                </c:pt>
                <c:pt idx="4">
                  <c:v>36.1</c:v>
                </c:pt>
              </c:numCache>
            </c:numRef>
          </c:val>
          <c:smooth val="0"/>
          <c:extLst>
            <c:ext xmlns:c16="http://schemas.microsoft.com/office/drawing/2014/chart" uri="{C3380CC4-5D6E-409C-BE32-E72D297353CC}">
              <c16:uniqueId val="{00000001-DA28-4F80-BB27-AD13F22BCC4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E0B-4151-A807-C06FE45EDA1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0B-4151-A807-C06FE45EDA1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BE5-423B-B886-DE37263FBF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E5-423B-B886-DE37263FBF7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70-4A1E-BB06-26A6C8F5D3F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9.9</c:v>
                </c:pt>
                <c:pt idx="2">
                  <c:v>5.0999999999999996</c:v>
                </c:pt>
                <c:pt idx="3">
                  <c:v>5.6</c:v>
                </c:pt>
                <c:pt idx="4">
                  <c:v>3</c:v>
                </c:pt>
              </c:numCache>
            </c:numRef>
          </c:val>
          <c:smooth val="0"/>
          <c:extLst>
            <c:ext xmlns:c16="http://schemas.microsoft.com/office/drawing/2014/chart" uri="{C3380CC4-5D6E-409C-BE32-E72D297353CC}">
              <c16:uniqueId val="{00000001-9C70-4A1E-BB06-26A6C8F5D3F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699416</c:v>
                </c:pt>
                <c:pt idx="3">
                  <c:v>0</c:v>
                </c:pt>
                <c:pt idx="4">
                  <c:v>0</c:v>
                </c:pt>
              </c:numCache>
            </c:numRef>
          </c:val>
          <c:extLst>
            <c:ext xmlns:c16="http://schemas.microsoft.com/office/drawing/2014/chart" uri="{C3380CC4-5D6E-409C-BE32-E72D297353CC}">
              <c16:uniqueId val="{00000000-DDAE-4981-A212-36D3CDACAC9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260</c:v>
                </c:pt>
                <c:pt idx="2">
                  <c:v>15564</c:v>
                </c:pt>
                <c:pt idx="3">
                  <c:v>28</c:v>
                </c:pt>
                <c:pt idx="4">
                  <c:v>18</c:v>
                </c:pt>
              </c:numCache>
            </c:numRef>
          </c:val>
          <c:smooth val="0"/>
          <c:extLst>
            <c:ext xmlns:c16="http://schemas.microsoft.com/office/drawing/2014/chart" uri="{C3380CC4-5D6E-409C-BE32-E72D297353CC}">
              <c16:uniqueId val="{00000001-DDAE-4981-A212-36D3CDACAC9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102.2</c:v>
                </c:pt>
                <c:pt idx="1">
                  <c:v>71.5</c:v>
                </c:pt>
                <c:pt idx="2">
                  <c:v>82.8</c:v>
                </c:pt>
                <c:pt idx="3">
                  <c:v>93.3</c:v>
                </c:pt>
                <c:pt idx="4">
                  <c:v>95.3</c:v>
                </c:pt>
              </c:numCache>
            </c:numRef>
          </c:val>
          <c:extLst>
            <c:ext xmlns:c16="http://schemas.microsoft.com/office/drawing/2014/chart" uri="{C3380CC4-5D6E-409C-BE32-E72D297353CC}">
              <c16:uniqueId val="{00000000-BBB7-4F38-9BB7-D07F53D386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140.30000000000001</c:v>
                </c:pt>
                <c:pt idx="2">
                  <c:v>147.30000000000001</c:v>
                </c:pt>
                <c:pt idx="3">
                  <c:v>162.9</c:v>
                </c:pt>
                <c:pt idx="4">
                  <c:v>314.89999999999998</c:v>
                </c:pt>
              </c:numCache>
            </c:numRef>
          </c:val>
          <c:smooth val="0"/>
          <c:extLst>
            <c:ext xmlns:c16="http://schemas.microsoft.com/office/drawing/2014/chart" uri="{C3380CC4-5D6E-409C-BE32-E72D297353CC}">
              <c16:uniqueId val="{00000001-BBB7-4F38-9BB7-D07F53D386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418.5</c:v>
                </c:pt>
                <c:pt idx="1">
                  <c:v>162.80000000000001</c:v>
                </c:pt>
                <c:pt idx="2">
                  <c:v>284.3</c:v>
                </c:pt>
                <c:pt idx="3">
                  <c:v>283.7</c:v>
                </c:pt>
                <c:pt idx="4">
                  <c:v>334.8</c:v>
                </c:pt>
              </c:numCache>
            </c:numRef>
          </c:val>
          <c:extLst>
            <c:ext xmlns:c16="http://schemas.microsoft.com/office/drawing/2014/chart" uri="{C3380CC4-5D6E-409C-BE32-E72D297353CC}">
              <c16:uniqueId val="{00000000-1F82-460E-AEC9-7D9D448442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-15.8</c:v>
                </c:pt>
                <c:pt idx="2">
                  <c:v>5</c:v>
                </c:pt>
                <c:pt idx="3">
                  <c:v>18.399999999999999</c:v>
                </c:pt>
                <c:pt idx="4">
                  <c:v>36.5</c:v>
                </c:pt>
              </c:numCache>
            </c:numRef>
          </c:val>
          <c:smooth val="0"/>
          <c:extLst>
            <c:ext xmlns:c16="http://schemas.microsoft.com/office/drawing/2014/chart" uri="{C3380CC4-5D6E-409C-BE32-E72D297353CC}">
              <c16:uniqueId val="{00000001-1F82-460E-AEC9-7D9D448442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165528</c:v>
                </c:pt>
                <c:pt idx="1">
                  <c:v>96934</c:v>
                </c:pt>
                <c:pt idx="2">
                  <c:v>125496</c:v>
                </c:pt>
                <c:pt idx="3">
                  <c:v>143351</c:v>
                </c:pt>
                <c:pt idx="4">
                  <c:v>155281</c:v>
                </c:pt>
              </c:numCache>
            </c:numRef>
          </c:val>
          <c:extLst>
            <c:ext xmlns:c16="http://schemas.microsoft.com/office/drawing/2014/chart" uri="{C3380CC4-5D6E-409C-BE32-E72D297353CC}">
              <c16:uniqueId val="{00000000-17E5-43DA-9BFF-27602D70B2B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13494</c:v>
                </c:pt>
                <c:pt idx="2">
                  <c:v>17746</c:v>
                </c:pt>
                <c:pt idx="3">
                  <c:v>17293</c:v>
                </c:pt>
                <c:pt idx="4">
                  <c:v>9395</c:v>
                </c:pt>
              </c:numCache>
            </c:numRef>
          </c:val>
          <c:smooth val="0"/>
          <c:extLst>
            <c:ext xmlns:c16="http://schemas.microsoft.com/office/drawing/2014/chart" uri="{C3380CC4-5D6E-409C-BE32-E72D297353CC}">
              <c16:uniqueId val="{00000001-17E5-43DA-9BFF-27602D70B2B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I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静岡県浜松市　駅北駐車場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21779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815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132</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518.5</v>
      </c>
      <c r="V31" s="98"/>
      <c r="W31" s="98"/>
      <c r="X31" s="98"/>
      <c r="Y31" s="98"/>
      <c r="Z31" s="98"/>
      <c r="AA31" s="98"/>
      <c r="AB31" s="98"/>
      <c r="AC31" s="98"/>
      <c r="AD31" s="98"/>
      <c r="AE31" s="98"/>
      <c r="AF31" s="98"/>
      <c r="AG31" s="98"/>
      <c r="AH31" s="98"/>
      <c r="AI31" s="98"/>
      <c r="AJ31" s="98"/>
      <c r="AK31" s="98"/>
      <c r="AL31" s="98"/>
      <c r="AM31" s="98"/>
      <c r="AN31" s="98">
        <f>データ!Z7</f>
        <v>262.8</v>
      </c>
      <c r="AO31" s="98"/>
      <c r="AP31" s="98"/>
      <c r="AQ31" s="98"/>
      <c r="AR31" s="98"/>
      <c r="AS31" s="98"/>
      <c r="AT31" s="98"/>
      <c r="AU31" s="98"/>
      <c r="AV31" s="98"/>
      <c r="AW31" s="98"/>
      <c r="AX31" s="98"/>
      <c r="AY31" s="98"/>
      <c r="AZ31" s="98"/>
      <c r="BA31" s="98"/>
      <c r="BB31" s="98"/>
      <c r="BC31" s="98"/>
      <c r="BD31" s="98"/>
      <c r="BE31" s="98"/>
      <c r="BF31" s="98"/>
      <c r="BG31" s="98">
        <f>データ!AA7</f>
        <v>384.3</v>
      </c>
      <c r="BH31" s="98"/>
      <c r="BI31" s="98"/>
      <c r="BJ31" s="98"/>
      <c r="BK31" s="98"/>
      <c r="BL31" s="98"/>
      <c r="BM31" s="98"/>
      <c r="BN31" s="98"/>
      <c r="BO31" s="98"/>
      <c r="BP31" s="98"/>
      <c r="BQ31" s="98"/>
      <c r="BR31" s="98"/>
      <c r="BS31" s="98"/>
      <c r="BT31" s="98"/>
      <c r="BU31" s="98"/>
      <c r="BV31" s="98"/>
      <c r="BW31" s="98"/>
      <c r="BX31" s="98"/>
      <c r="BY31" s="98"/>
      <c r="BZ31" s="98">
        <f>データ!AB7</f>
        <v>383.7</v>
      </c>
      <c r="CA31" s="98"/>
      <c r="CB31" s="98"/>
      <c r="CC31" s="98"/>
      <c r="CD31" s="98"/>
      <c r="CE31" s="98"/>
      <c r="CF31" s="98"/>
      <c r="CG31" s="98"/>
      <c r="CH31" s="98"/>
      <c r="CI31" s="98"/>
      <c r="CJ31" s="98"/>
      <c r="CK31" s="98"/>
      <c r="CL31" s="98"/>
      <c r="CM31" s="98"/>
      <c r="CN31" s="98"/>
      <c r="CO31" s="98"/>
      <c r="CP31" s="98"/>
      <c r="CQ31" s="98"/>
      <c r="CR31" s="98"/>
      <c r="CS31" s="98">
        <f>データ!AC7</f>
        <v>434.8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102.2</v>
      </c>
      <c r="JD31" s="67"/>
      <c r="JE31" s="67"/>
      <c r="JF31" s="67"/>
      <c r="JG31" s="67"/>
      <c r="JH31" s="67"/>
      <c r="JI31" s="67"/>
      <c r="JJ31" s="67"/>
      <c r="JK31" s="67"/>
      <c r="JL31" s="67"/>
      <c r="JM31" s="67"/>
      <c r="JN31" s="67"/>
      <c r="JO31" s="67"/>
      <c r="JP31" s="67"/>
      <c r="JQ31" s="67"/>
      <c r="JR31" s="67"/>
      <c r="JS31" s="67"/>
      <c r="JT31" s="67"/>
      <c r="JU31" s="68"/>
      <c r="JV31" s="66">
        <f>データ!DL7</f>
        <v>71.5</v>
      </c>
      <c r="JW31" s="67"/>
      <c r="JX31" s="67"/>
      <c r="JY31" s="67"/>
      <c r="JZ31" s="67"/>
      <c r="KA31" s="67"/>
      <c r="KB31" s="67"/>
      <c r="KC31" s="67"/>
      <c r="KD31" s="67"/>
      <c r="KE31" s="67"/>
      <c r="KF31" s="67"/>
      <c r="KG31" s="67"/>
      <c r="KH31" s="67"/>
      <c r="KI31" s="67"/>
      <c r="KJ31" s="67"/>
      <c r="KK31" s="67"/>
      <c r="KL31" s="67"/>
      <c r="KM31" s="67"/>
      <c r="KN31" s="68"/>
      <c r="KO31" s="66">
        <f>データ!DM7</f>
        <v>82.8</v>
      </c>
      <c r="KP31" s="67"/>
      <c r="KQ31" s="67"/>
      <c r="KR31" s="67"/>
      <c r="KS31" s="67"/>
      <c r="KT31" s="67"/>
      <c r="KU31" s="67"/>
      <c r="KV31" s="67"/>
      <c r="KW31" s="67"/>
      <c r="KX31" s="67"/>
      <c r="KY31" s="67"/>
      <c r="KZ31" s="67"/>
      <c r="LA31" s="67"/>
      <c r="LB31" s="67"/>
      <c r="LC31" s="67"/>
      <c r="LD31" s="67"/>
      <c r="LE31" s="67"/>
      <c r="LF31" s="67"/>
      <c r="LG31" s="68"/>
      <c r="LH31" s="66">
        <f>データ!DN7</f>
        <v>93.3</v>
      </c>
      <c r="LI31" s="67"/>
      <c r="LJ31" s="67"/>
      <c r="LK31" s="67"/>
      <c r="LL31" s="67"/>
      <c r="LM31" s="67"/>
      <c r="LN31" s="67"/>
      <c r="LO31" s="67"/>
      <c r="LP31" s="67"/>
      <c r="LQ31" s="67"/>
      <c r="LR31" s="67"/>
      <c r="LS31" s="67"/>
      <c r="LT31" s="67"/>
      <c r="LU31" s="67"/>
      <c r="LV31" s="67"/>
      <c r="LW31" s="67"/>
      <c r="LX31" s="67"/>
      <c r="LY31" s="67"/>
      <c r="LZ31" s="68"/>
      <c r="MA31" s="66">
        <f>データ!DO7</f>
        <v>95.3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133</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134</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699416</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418.5</v>
      </c>
      <c r="EM52" s="98"/>
      <c r="EN52" s="98"/>
      <c r="EO52" s="98"/>
      <c r="EP52" s="98"/>
      <c r="EQ52" s="98"/>
      <c r="ER52" s="98"/>
      <c r="ES52" s="98"/>
      <c r="ET52" s="98"/>
      <c r="EU52" s="98"/>
      <c r="EV52" s="98"/>
      <c r="EW52" s="98"/>
      <c r="EX52" s="98"/>
      <c r="EY52" s="98"/>
      <c r="EZ52" s="98"/>
      <c r="FA52" s="98"/>
      <c r="FB52" s="98"/>
      <c r="FC52" s="98"/>
      <c r="FD52" s="98"/>
      <c r="FE52" s="98">
        <f>データ!BG7</f>
        <v>162.80000000000001</v>
      </c>
      <c r="FF52" s="98"/>
      <c r="FG52" s="98"/>
      <c r="FH52" s="98"/>
      <c r="FI52" s="98"/>
      <c r="FJ52" s="98"/>
      <c r="FK52" s="98"/>
      <c r="FL52" s="98"/>
      <c r="FM52" s="98"/>
      <c r="FN52" s="98"/>
      <c r="FO52" s="98"/>
      <c r="FP52" s="98"/>
      <c r="FQ52" s="98"/>
      <c r="FR52" s="98"/>
      <c r="FS52" s="98"/>
      <c r="FT52" s="98"/>
      <c r="FU52" s="98"/>
      <c r="FV52" s="98"/>
      <c r="FW52" s="98"/>
      <c r="FX52" s="98">
        <f>データ!BH7</f>
        <v>284.3</v>
      </c>
      <c r="FY52" s="98"/>
      <c r="FZ52" s="98"/>
      <c r="GA52" s="98"/>
      <c r="GB52" s="98"/>
      <c r="GC52" s="98"/>
      <c r="GD52" s="98"/>
      <c r="GE52" s="98"/>
      <c r="GF52" s="98"/>
      <c r="GG52" s="98"/>
      <c r="GH52" s="98"/>
      <c r="GI52" s="98"/>
      <c r="GJ52" s="98"/>
      <c r="GK52" s="98"/>
      <c r="GL52" s="98"/>
      <c r="GM52" s="98"/>
      <c r="GN52" s="98"/>
      <c r="GO52" s="98"/>
      <c r="GP52" s="98"/>
      <c r="GQ52" s="98">
        <f>データ!BI7</f>
        <v>283.7</v>
      </c>
      <c r="GR52" s="98"/>
      <c r="GS52" s="98"/>
      <c r="GT52" s="98"/>
      <c r="GU52" s="98"/>
      <c r="GV52" s="98"/>
      <c r="GW52" s="98"/>
      <c r="GX52" s="98"/>
      <c r="GY52" s="98"/>
      <c r="GZ52" s="98"/>
      <c r="HA52" s="98"/>
      <c r="HB52" s="98"/>
      <c r="HC52" s="98"/>
      <c r="HD52" s="98"/>
      <c r="HE52" s="98"/>
      <c r="HF52" s="98"/>
      <c r="HG52" s="98"/>
      <c r="HH52" s="98"/>
      <c r="HI52" s="98"/>
      <c r="HJ52" s="98">
        <f>データ!BJ7</f>
        <v>334.8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165528</v>
      </c>
      <c r="JD52" s="97"/>
      <c r="JE52" s="97"/>
      <c r="JF52" s="97"/>
      <c r="JG52" s="97"/>
      <c r="JH52" s="97"/>
      <c r="JI52" s="97"/>
      <c r="JJ52" s="97"/>
      <c r="JK52" s="97"/>
      <c r="JL52" s="97"/>
      <c r="JM52" s="97"/>
      <c r="JN52" s="97"/>
      <c r="JO52" s="97"/>
      <c r="JP52" s="97"/>
      <c r="JQ52" s="97"/>
      <c r="JR52" s="97"/>
      <c r="JS52" s="97"/>
      <c r="JT52" s="97"/>
      <c r="JU52" s="97"/>
      <c r="JV52" s="97">
        <f>データ!BR7</f>
        <v>96934</v>
      </c>
      <c r="JW52" s="97"/>
      <c r="JX52" s="97"/>
      <c r="JY52" s="97"/>
      <c r="JZ52" s="97"/>
      <c r="KA52" s="97"/>
      <c r="KB52" s="97"/>
      <c r="KC52" s="97"/>
      <c r="KD52" s="97"/>
      <c r="KE52" s="97"/>
      <c r="KF52" s="97"/>
      <c r="KG52" s="97"/>
      <c r="KH52" s="97"/>
      <c r="KI52" s="97"/>
      <c r="KJ52" s="97"/>
      <c r="KK52" s="97"/>
      <c r="KL52" s="97"/>
      <c r="KM52" s="97"/>
      <c r="KN52" s="97"/>
      <c r="KO52" s="97">
        <f>データ!BS7</f>
        <v>125496</v>
      </c>
      <c r="KP52" s="97"/>
      <c r="KQ52" s="97"/>
      <c r="KR52" s="97"/>
      <c r="KS52" s="97"/>
      <c r="KT52" s="97"/>
      <c r="KU52" s="97"/>
      <c r="KV52" s="97"/>
      <c r="KW52" s="97"/>
      <c r="KX52" s="97"/>
      <c r="KY52" s="97"/>
      <c r="KZ52" s="97"/>
      <c r="LA52" s="97"/>
      <c r="LB52" s="97"/>
      <c r="LC52" s="97"/>
      <c r="LD52" s="97"/>
      <c r="LE52" s="97"/>
      <c r="LF52" s="97"/>
      <c r="LG52" s="97"/>
      <c r="LH52" s="97">
        <f>データ!BT7</f>
        <v>143351</v>
      </c>
      <c r="LI52" s="97"/>
      <c r="LJ52" s="97"/>
      <c r="LK52" s="97"/>
      <c r="LL52" s="97"/>
      <c r="LM52" s="97"/>
      <c r="LN52" s="97"/>
      <c r="LO52" s="97"/>
      <c r="LP52" s="97"/>
      <c r="LQ52" s="97"/>
      <c r="LR52" s="97"/>
      <c r="LS52" s="97"/>
      <c r="LT52" s="97"/>
      <c r="LU52" s="97"/>
      <c r="LV52" s="97"/>
      <c r="LW52" s="97"/>
      <c r="LX52" s="97"/>
      <c r="LY52" s="97"/>
      <c r="LZ52" s="97"/>
      <c r="MA52" s="97">
        <f>データ!BU7</f>
        <v>155281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135</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714429</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161000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Q6wn8UsiqAZh7H5J847KpZkyAKRVm208qykLYzDRPY3Hx77v1vM/k3jyNgKVqhneIO3aIPk8649WGq3Sjdr0A==" saltValue="cwETx4RvLJoDZ+TDpoZih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35" t="s">
        <v>63</v>
      </c>
      <c r="AK4" s="135"/>
      <c r="AL4" s="135"/>
      <c r="AM4" s="135"/>
      <c r="AN4" s="135"/>
      <c r="AO4" s="135"/>
      <c r="AP4" s="135"/>
      <c r="AQ4" s="135"/>
      <c r="AR4" s="135"/>
      <c r="AS4" s="135"/>
      <c r="AT4" s="135"/>
      <c r="AU4" s="145" t="s">
        <v>64</v>
      </c>
      <c r="AV4" s="135"/>
      <c r="AW4" s="135"/>
      <c r="AX4" s="135"/>
      <c r="AY4" s="135"/>
      <c r="AZ4" s="135"/>
      <c r="BA4" s="135"/>
      <c r="BB4" s="135"/>
      <c r="BC4" s="135"/>
      <c r="BD4" s="135"/>
      <c r="BE4" s="135"/>
      <c r="BF4" s="135" t="s">
        <v>65</v>
      </c>
      <c r="BG4" s="135"/>
      <c r="BH4" s="135"/>
      <c r="BI4" s="135"/>
      <c r="BJ4" s="135"/>
      <c r="BK4" s="135"/>
      <c r="BL4" s="135"/>
      <c r="BM4" s="135"/>
      <c r="BN4" s="135"/>
      <c r="BO4" s="135"/>
      <c r="BP4" s="135"/>
      <c r="BQ4" s="145" t="s">
        <v>66</v>
      </c>
      <c r="BR4" s="135"/>
      <c r="BS4" s="135"/>
      <c r="BT4" s="135"/>
      <c r="BU4" s="135"/>
      <c r="BV4" s="135"/>
      <c r="BW4" s="135"/>
      <c r="BX4" s="135"/>
      <c r="BY4" s="135"/>
      <c r="BZ4" s="135"/>
      <c r="CA4" s="135"/>
      <c r="CB4" s="135" t="s">
        <v>67</v>
      </c>
      <c r="CC4" s="135"/>
      <c r="CD4" s="135"/>
      <c r="CE4" s="135"/>
      <c r="CF4" s="135"/>
      <c r="CG4" s="135"/>
      <c r="CH4" s="135"/>
      <c r="CI4" s="135"/>
      <c r="CJ4" s="135"/>
      <c r="CK4" s="135"/>
      <c r="CL4" s="135"/>
      <c r="CM4" s="136" t="s">
        <v>68</v>
      </c>
      <c r="CN4" s="136" t="s">
        <v>69</v>
      </c>
      <c r="CO4" s="138" t="s">
        <v>70</v>
      </c>
      <c r="CP4" s="139"/>
      <c r="CQ4" s="139"/>
      <c r="CR4" s="139"/>
      <c r="CS4" s="139"/>
      <c r="CT4" s="139"/>
      <c r="CU4" s="139"/>
      <c r="CV4" s="139"/>
      <c r="CW4" s="139"/>
      <c r="CX4" s="139"/>
      <c r="CY4" s="140"/>
      <c r="CZ4" s="135" t="s">
        <v>71</v>
      </c>
      <c r="DA4" s="135"/>
      <c r="DB4" s="135"/>
      <c r="DC4" s="135"/>
      <c r="DD4" s="135"/>
      <c r="DE4" s="135"/>
      <c r="DF4" s="135"/>
      <c r="DG4" s="135"/>
      <c r="DH4" s="135"/>
      <c r="DI4" s="135"/>
      <c r="DJ4" s="13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91</v>
      </c>
      <c r="AN5" s="47" t="s">
        <v>100</v>
      </c>
      <c r="AO5" s="47" t="s">
        <v>93</v>
      </c>
      <c r="AP5" s="47" t="s">
        <v>94</v>
      </c>
      <c r="AQ5" s="47" t="s">
        <v>95</v>
      </c>
      <c r="AR5" s="47" t="s">
        <v>96</v>
      </c>
      <c r="AS5" s="47" t="s">
        <v>97</v>
      </c>
      <c r="AT5" s="47" t="s">
        <v>98</v>
      </c>
      <c r="AU5" s="47" t="s">
        <v>101</v>
      </c>
      <c r="AV5" s="47" t="s">
        <v>102</v>
      </c>
      <c r="AW5" s="47" t="s">
        <v>99</v>
      </c>
      <c r="AX5" s="47" t="s">
        <v>91</v>
      </c>
      <c r="AY5" s="47" t="s">
        <v>103</v>
      </c>
      <c r="AZ5" s="47" t="s">
        <v>93</v>
      </c>
      <c r="BA5" s="47" t="s">
        <v>94</v>
      </c>
      <c r="BB5" s="47" t="s">
        <v>95</v>
      </c>
      <c r="BC5" s="47" t="s">
        <v>96</v>
      </c>
      <c r="BD5" s="47" t="s">
        <v>97</v>
      </c>
      <c r="BE5" s="47" t="s">
        <v>98</v>
      </c>
      <c r="BF5" s="47" t="s">
        <v>88</v>
      </c>
      <c r="BG5" s="47" t="s">
        <v>104</v>
      </c>
      <c r="BH5" s="47" t="s">
        <v>99</v>
      </c>
      <c r="BI5" s="47" t="s">
        <v>91</v>
      </c>
      <c r="BJ5" s="47" t="s">
        <v>103</v>
      </c>
      <c r="BK5" s="47" t="s">
        <v>93</v>
      </c>
      <c r="BL5" s="47" t="s">
        <v>94</v>
      </c>
      <c r="BM5" s="47" t="s">
        <v>95</v>
      </c>
      <c r="BN5" s="47" t="s">
        <v>96</v>
      </c>
      <c r="BO5" s="47" t="s">
        <v>97</v>
      </c>
      <c r="BP5" s="47" t="s">
        <v>98</v>
      </c>
      <c r="BQ5" s="47" t="s">
        <v>88</v>
      </c>
      <c r="BR5" s="47" t="s">
        <v>104</v>
      </c>
      <c r="BS5" s="47" t="s">
        <v>105</v>
      </c>
      <c r="BT5" s="47" t="s">
        <v>91</v>
      </c>
      <c r="BU5" s="47" t="s">
        <v>103</v>
      </c>
      <c r="BV5" s="47" t="s">
        <v>93</v>
      </c>
      <c r="BW5" s="47" t="s">
        <v>94</v>
      </c>
      <c r="BX5" s="47" t="s">
        <v>95</v>
      </c>
      <c r="BY5" s="47" t="s">
        <v>96</v>
      </c>
      <c r="BZ5" s="47" t="s">
        <v>97</v>
      </c>
      <c r="CA5" s="47" t="s">
        <v>98</v>
      </c>
      <c r="CB5" s="47" t="s">
        <v>88</v>
      </c>
      <c r="CC5" s="47" t="s">
        <v>89</v>
      </c>
      <c r="CD5" s="47" t="s">
        <v>99</v>
      </c>
      <c r="CE5" s="47" t="s">
        <v>91</v>
      </c>
      <c r="CF5" s="47" t="s">
        <v>103</v>
      </c>
      <c r="CG5" s="47" t="s">
        <v>93</v>
      </c>
      <c r="CH5" s="47" t="s">
        <v>94</v>
      </c>
      <c r="CI5" s="47" t="s">
        <v>95</v>
      </c>
      <c r="CJ5" s="47" t="s">
        <v>96</v>
      </c>
      <c r="CK5" s="47" t="s">
        <v>97</v>
      </c>
      <c r="CL5" s="47" t="s">
        <v>98</v>
      </c>
      <c r="CM5" s="137"/>
      <c r="CN5" s="137"/>
      <c r="CO5" s="47" t="s">
        <v>106</v>
      </c>
      <c r="CP5" s="47" t="s">
        <v>102</v>
      </c>
      <c r="CQ5" s="47" t="s">
        <v>99</v>
      </c>
      <c r="CR5" s="47" t="s">
        <v>91</v>
      </c>
      <c r="CS5" s="47" t="s">
        <v>103</v>
      </c>
      <c r="CT5" s="47" t="s">
        <v>93</v>
      </c>
      <c r="CU5" s="47" t="s">
        <v>94</v>
      </c>
      <c r="CV5" s="47" t="s">
        <v>95</v>
      </c>
      <c r="CW5" s="47" t="s">
        <v>96</v>
      </c>
      <c r="CX5" s="47" t="s">
        <v>97</v>
      </c>
      <c r="CY5" s="47" t="s">
        <v>98</v>
      </c>
      <c r="CZ5" s="47" t="s">
        <v>88</v>
      </c>
      <c r="DA5" s="47" t="s">
        <v>89</v>
      </c>
      <c r="DB5" s="47" t="s">
        <v>99</v>
      </c>
      <c r="DC5" s="47" t="s">
        <v>107</v>
      </c>
      <c r="DD5" s="47" t="s">
        <v>103</v>
      </c>
      <c r="DE5" s="47" t="s">
        <v>93</v>
      </c>
      <c r="DF5" s="47" t="s">
        <v>94</v>
      </c>
      <c r="DG5" s="47" t="s">
        <v>95</v>
      </c>
      <c r="DH5" s="47" t="s">
        <v>96</v>
      </c>
      <c r="DI5" s="47" t="s">
        <v>97</v>
      </c>
      <c r="DJ5" s="47" t="s">
        <v>35</v>
      </c>
      <c r="DK5" s="47" t="s">
        <v>106</v>
      </c>
      <c r="DL5" s="47" t="s">
        <v>89</v>
      </c>
      <c r="DM5" s="47" t="s">
        <v>108</v>
      </c>
      <c r="DN5" s="47" t="s">
        <v>91</v>
      </c>
      <c r="DO5" s="47" t="s">
        <v>100</v>
      </c>
      <c r="DP5" s="47" t="s">
        <v>93</v>
      </c>
      <c r="DQ5" s="47" t="s">
        <v>94</v>
      </c>
      <c r="DR5" s="47" t="s">
        <v>95</v>
      </c>
      <c r="DS5" s="47" t="s">
        <v>96</v>
      </c>
      <c r="DT5" s="47" t="s">
        <v>97</v>
      </c>
      <c r="DU5" s="47" t="s">
        <v>98</v>
      </c>
    </row>
    <row r="6" spans="1:125" s="54" customFormat="1" x14ac:dyDescent="0.15">
      <c r="A6" s="37" t="s">
        <v>109</v>
      </c>
      <c r="B6" s="48">
        <f>B8</f>
        <v>2023</v>
      </c>
      <c r="C6" s="48">
        <f t="shared" ref="C6:X6" si="1">C8</f>
        <v>221309</v>
      </c>
      <c r="D6" s="48">
        <f t="shared" si="1"/>
        <v>47</v>
      </c>
      <c r="E6" s="48">
        <f t="shared" si="1"/>
        <v>14</v>
      </c>
      <c r="F6" s="48">
        <f t="shared" si="1"/>
        <v>0</v>
      </c>
      <c r="G6" s="48">
        <f t="shared" si="1"/>
        <v>5</v>
      </c>
      <c r="H6" s="48" t="str">
        <f>SUBSTITUTE(H8,"　","")</f>
        <v>静岡県浜松市</v>
      </c>
      <c r="I6" s="48" t="str">
        <f t="shared" si="1"/>
        <v>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立体式</v>
      </c>
      <c r="R6" s="51">
        <f t="shared" si="1"/>
        <v>33</v>
      </c>
      <c r="S6" s="50" t="str">
        <f t="shared" si="1"/>
        <v>公共施設</v>
      </c>
      <c r="T6" s="50" t="str">
        <f t="shared" si="1"/>
        <v>有</v>
      </c>
      <c r="U6" s="51">
        <f t="shared" si="1"/>
        <v>21779</v>
      </c>
      <c r="V6" s="51">
        <f t="shared" si="1"/>
        <v>815</v>
      </c>
      <c r="W6" s="51">
        <f t="shared" si="1"/>
        <v>200</v>
      </c>
      <c r="X6" s="50" t="str">
        <f t="shared" si="1"/>
        <v>利用料金制</v>
      </c>
      <c r="Y6" s="52">
        <f>IF(Y8="-",NA(),Y8)</f>
        <v>518.5</v>
      </c>
      <c r="Z6" s="52">
        <f t="shared" ref="Z6:AH6" si="2">IF(Z8="-",NA(),Z8)</f>
        <v>262.8</v>
      </c>
      <c r="AA6" s="52">
        <f t="shared" si="2"/>
        <v>384.3</v>
      </c>
      <c r="AB6" s="52">
        <f t="shared" si="2"/>
        <v>383.7</v>
      </c>
      <c r="AC6" s="52">
        <f t="shared" si="2"/>
        <v>434.8</v>
      </c>
      <c r="AD6" s="52">
        <f t="shared" si="2"/>
        <v>1736.5</v>
      </c>
      <c r="AE6" s="52">
        <f t="shared" si="2"/>
        <v>166.4</v>
      </c>
      <c r="AF6" s="52">
        <f t="shared" si="2"/>
        <v>177.9</v>
      </c>
      <c r="AG6" s="52">
        <f t="shared" si="2"/>
        <v>183.3</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9.9</v>
      </c>
      <c r="AQ6" s="52">
        <f t="shared" si="3"/>
        <v>5.0999999999999996</v>
      </c>
      <c r="AR6" s="52">
        <f t="shared" si="3"/>
        <v>5.6</v>
      </c>
      <c r="AS6" s="52">
        <f t="shared" si="3"/>
        <v>3</v>
      </c>
      <c r="AT6" s="49" t="str">
        <f>IF(AT8="-","",IF(AT8="-","【-】","【"&amp;SUBSTITUTE(TEXT(AT8,"#,##0.0"),"-","△")&amp;"】"))</f>
        <v>【3.9】</v>
      </c>
      <c r="AU6" s="53">
        <f>IF(AU8="-",NA(),AU8)</f>
        <v>0</v>
      </c>
      <c r="AV6" s="53">
        <f t="shared" ref="AV6:BD6" si="4">IF(AV8="-",NA(),AV8)</f>
        <v>0</v>
      </c>
      <c r="AW6" s="53">
        <f t="shared" si="4"/>
        <v>699416</v>
      </c>
      <c r="AX6" s="53">
        <f t="shared" si="4"/>
        <v>0</v>
      </c>
      <c r="AY6" s="53">
        <f t="shared" si="4"/>
        <v>0</v>
      </c>
      <c r="AZ6" s="53">
        <f t="shared" si="4"/>
        <v>4</v>
      </c>
      <c r="BA6" s="53">
        <f t="shared" si="4"/>
        <v>260</v>
      </c>
      <c r="BB6" s="53">
        <f t="shared" si="4"/>
        <v>15564</v>
      </c>
      <c r="BC6" s="53">
        <f t="shared" si="4"/>
        <v>28</v>
      </c>
      <c r="BD6" s="53">
        <f t="shared" si="4"/>
        <v>18</v>
      </c>
      <c r="BE6" s="51" t="str">
        <f>IF(BE8="-","",IF(BE8="-","【-】","【"&amp;SUBSTITUTE(TEXT(BE8,"#,##0"),"-","△")&amp;"】"))</f>
        <v>【127】</v>
      </c>
      <c r="BF6" s="52">
        <f>IF(BF8="-",NA(),BF8)</f>
        <v>418.5</v>
      </c>
      <c r="BG6" s="52">
        <f t="shared" ref="BG6:BO6" si="5">IF(BG8="-",NA(),BG8)</f>
        <v>162.80000000000001</v>
      </c>
      <c r="BH6" s="52">
        <f t="shared" si="5"/>
        <v>284.3</v>
      </c>
      <c r="BI6" s="52">
        <f t="shared" si="5"/>
        <v>283.7</v>
      </c>
      <c r="BJ6" s="52">
        <f t="shared" si="5"/>
        <v>334.8</v>
      </c>
      <c r="BK6" s="52">
        <f t="shared" si="5"/>
        <v>28.9</v>
      </c>
      <c r="BL6" s="52">
        <f t="shared" si="5"/>
        <v>-15.8</v>
      </c>
      <c r="BM6" s="52">
        <f t="shared" si="5"/>
        <v>5</v>
      </c>
      <c r="BN6" s="52">
        <f t="shared" si="5"/>
        <v>18.399999999999999</v>
      </c>
      <c r="BO6" s="52">
        <f t="shared" si="5"/>
        <v>36.5</v>
      </c>
      <c r="BP6" s="49" t="str">
        <f>IF(BP8="-","",IF(BP8="-","【-】","【"&amp;SUBSTITUTE(TEXT(BP8,"#,##0.0"),"-","△")&amp;"】"))</f>
        <v>【△55.6】</v>
      </c>
      <c r="BQ6" s="53">
        <f>IF(BQ8="-",NA(),BQ8)</f>
        <v>165528</v>
      </c>
      <c r="BR6" s="53">
        <f t="shared" ref="BR6:BZ6" si="6">IF(BR8="-",NA(),BR8)</f>
        <v>96934</v>
      </c>
      <c r="BS6" s="53">
        <f t="shared" si="6"/>
        <v>125496</v>
      </c>
      <c r="BT6" s="53">
        <f t="shared" si="6"/>
        <v>143351</v>
      </c>
      <c r="BU6" s="53">
        <f t="shared" si="6"/>
        <v>155281</v>
      </c>
      <c r="BV6" s="53">
        <f t="shared" si="6"/>
        <v>8262</v>
      </c>
      <c r="BW6" s="53">
        <f t="shared" si="6"/>
        <v>13494</v>
      </c>
      <c r="BX6" s="53">
        <f t="shared" si="6"/>
        <v>17746</v>
      </c>
      <c r="BY6" s="53">
        <f t="shared" si="6"/>
        <v>17293</v>
      </c>
      <c r="BZ6" s="53">
        <f t="shared" si="6"/>
        <v>9395</v>
      </c>
      <c r="CA6" s="51" t="str">
        <f>IF(CA8="-","",IF(CA8="-","【-】","【"&amp;SUBSTITUTE(TEXT(CA8,"#,##0"),"-","△")&amp;"】"))</f>
        <v>【12,639】</v>
      </c>
      <c r="CB6" s="52"/>
      <c r="CC6" s="52"/>
      <c r="CD6" s="52"/>
      <c r="CE6" s="52"/>
      <c r="CF6" s="52"/>
      <c r="CG6" s="52"/>
      <c r="CH6" s="52"/>
      <c r="CI6" s="52"/>
      <c r="CJ6" s="52"/>
      <c r="CK6" s="52"/>
      <c r="CL6" s="49" t="s">
        <v>110</v>
      </c>
      <c r="CM6" s="51">
        <f t="shared" ref="CM6:CN6" si="7">CM8</f>
        <v>714429</v>
      </c>
      <c r="CN6" s="51">
        <f t="shared" si="7"/>
        <v>161000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51.5</v>
      </c>
      <c r="DF6" s="52">
        <f t="shared" si="8"/>
        <v>69.3</v>
      </c>
      <c r="DG6" s="52">
        <f t="shared" si="8"/>
        <v>93</v>
      </c>
      <c r="DH6" s="52">
        <f t="shared" si="8"/>
        <v>141.1</v>
      </c>
      <c r="DI6" s="52">
        <f t="shared" si="8"/>
        <v>36.1</v>
      </c>
      <c r="DJ6" s="49" t="str">
        <f>IF(DJ8="-","",IF(DJ8="-","【-】","【"&amp;SUBSTITUTE(TEXT(DJ8,"#,##0.0"),"-","△")&amp;"】"))</f>
        <v>【79.0】</v>
      </c>
      <c r="DK6" s="52">
        <f>IF(DK8="-",NA(),DK8)</f>
        <v>102.2</v>
      </c>
      <c r="DL6" s="52">
        <f t="shared" ref="DL6:DT6" si="9">IF(DL8="-",NA(),DL8)</f>
        <v>71.5</v>
      </c>
      <c r="DM6" s="52">
        <f t="shared" si="9"/>
        <v>82.8</v>
      </c>
      <c r="DN6" s="52">
        <f t="shared" si="9"/>
        <v>93.3</v>
      </c>
      <c r="DO6" s="52">
        <f t="shared" si="9"/>
        <v>95.3</v>
      </c>
      <c r="DP6" s="52">
        <f t="shared" si="9"/>
        <v>159.6</v>
      </c>
      <c r="DQ6" s="52">
        <f t="shared" si="9"/>
        <v>140.30000000000001</v>
      </c>
      <c r="DR6" s="52">
        <f t="shared" si="9"/>
        <v>147.30000000000001</v>
      </c>
      <c r="DS6" s="52">
        <f t="shared" si="9"/>
        <v>162.9</v>
      </c>
      <c r="DT6" s="52">
        <f t="shared" si="9"/>
        <v>314.89999999999998</v>
      </c>
      <c r="DU6" s="49" t="str">
        <f>IF(DU8="-","",IF(DU8="-","【-】","【"&amp;SUBSTITUTE(TEXT(DU8,"#,##0.0"),"-","△")&amp;"】"))</f>
        <v>【210.9】</v>
      </c>
    </row>
    <row r="7" spans="1:125" s="54" customFormat="1" x14ac:dyDescent="0.15">
      <c r="A7" s="37" t="s">
        <v>111</v>
      </c>
      <c r="B7" s="48">
        <f t="shared" ref="B7:X7" si="10">B8</f>
        <v>2023</v>
      </c>
      <c r="C7" s="48">
        <f t="shared" si="10"/>
        <v>221309</v>
      </c>
      <c r="D7" s="48">
        <f t="shared" si="10"/>
        <v>47</v>
      </c>
      <c r="E7" s="48">
        <f t="shared" si="10"/>
        <v>14</v>
      </c>
      <c r="F7" s="48">
        <f t="shared" si="10"/>
        <v>0</v>
      </c>
      <c r="G7" s="48">
        <f t="shared" si="10"/>
        <v>5</v>
      </c>
      <c r="H7" s="48" t="str">
        <f t="shared" si="10"/>
        <v>静岡県　浜松市</v>
      </c>
      <c r="I7" s="48" t="str">
        <f t="shared" si="10"/>
        <v>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立体式</v>
      </c>
      <c r="R7" s="51">
        <f t="shared" si="10"/>
        <v>33</v>
      </c>
      <c r="S7" s="50" t="str">
        <f t="shared" si="10"/>
        <v>公共施設</v>
      </c>
      <c r="T7" s="50" t="str">
        <f t="shared" si="10"/>
        <v>有</v>
      </c>
      <c r="U7" s="51">
        <f t="shared" si="10"/>
        <v>21779</v>
      </c>
      <c r="V7" s="51">
        <f t="shared" si="10"/>
        <v>815</v>
      </c>
      <c r="W7" s="51">
        <f t="shared" si="10"/>
        <v>200</v>
      </c>
      <c r="X7" s="50" t="str">
        <f t="shared" si="10"/>
        <v>利用料金制</v>
      </c>
      <c r="Y7" s="52">
        <f>Y8</f>
        <v>518.5</v>
      </c>
      <c r="Z7" s="52">
        <f t="shared" ref="Z7:AH7" si="11">Z8</f>
        <v>262.8</v>
      </c>
      <c r="AA7" s="52">
        <f t="shared" si="11"/>
        <v>384.3</v>
      </c>
      <c r="AB7" s="52">
        <f t="shared" si="11"/>
        <v>383.7</v>
      </c>
      <c r="AC7" s="52">
        <f t="shared" si="11"/>
        <v>434.8</v>
      </c>
      <c r="AD7" s="52">
        <f t="shared" si="11"/>
        <v>1736.5</v>
      </c>
      <c r="AE7" s="52">
        <f t="shared" si="11"/>
        <v>166.4</v>
      </c>
      <c r="AF7" s="52">
        <f t="shared" si="11"/>
        <v>177.9</v>
      </c>
      <c r="AG7" s="52">
        <f t="shared" si="11"/>
        <v>183.3</v>
      </c>
      <c r="AH7" s="52">
        <f t="shared" si="11"/>
        <v>2085.8000000000002</v>
      </c>
      <c r="AI7" s="49"/>
      <c r="AJ7" s="52">
        <f>AJ8</f>
        <v>0</v>
      </c>
      <c r="AK7" s="52">
        <f t="shared" ref="AK7:AS7" si="12">AK8</f>
        <v>0</v>
      </c>
      <c r="AL7" s="52">
        <f t="shared" si="12"/>
        <v>0</v>
      </c>
      <c r="AM7" s="52">
        <f t="shared" si="12"/>
        <v>0</v>
      </c>
      <c r="AN7" s="52">
        <f t="shared" si="12"/>
        <v>0</v>
      </c>
      <c r="AO7" s="52">
        <f t="shared" si="12"/>
        <v>1.3</v>
      </c>
      <c r="AP7" s="52">
        <f t="shared" si="12"/>
        <v>9.9</v>
      </c>
      <c r="AQ7" s="52">
        <f t="shared" si="12"/>
        <v>5.0999999999999996</v>
      </c>
      <c r="AR7" s="52">
        <f t="shared" si="12"/>
        <v>5.6</v>
      </c>
      <c r="AS7" s="52">
        <f t="shared" si="12"/>
        <v>3</v>
      </c>
      <c r="AT7" s="49"/>
      <c r="AU7" s="53">
        <f>AU8</f>
        <v>0</v>
      </c>
      <c r="AV7" s="53">
        <f t="shared" ref="AV7:BD7" si="13">AV8</f>
        <v>0</v>
      </c>
      <c r="AW7" s="53">
        <f t="shared" si="13"/>
        <v>699416</v>
      </c>
      <c r="AX7" s="53">
        <f t="shared" si="13"/>
        <v>0</v>
      </c>
      <c r="AY7" s="53">
        <f t="shared" si="13"/>
        <v>0</v>
      </c>
      <c r="AZ7" s="53">
        <f t="shared" si="13"/>
        <v>4</v>
      </c>
      <c r="BA7" s="53">
        <f t="shared" si="13"/>
        <v>260</v>
      </c>
      <c r="BB7" s="53">
        <f t="shared" si="13"/>
        <v>15564</v>
      </c>
      <c r="BC7" s="53">
        <f t="shared" si="13"/>
        <v>28</v>
      </c>
      <c r="BD7" s="53">
        <f t="shared" si="13"/>
        <v>18</v>
      </c>
      <c r="BE7" s="51"/>
      <c r="BF7" s="52">
        <f>BF8</f>
        <v>418.5</v>
      </c>
      <c r="BG7" s="52">
        <f t="shared" ref="BG7:BO7" si="14">BG8</f>
        <v>162.80000000000001</v>
      </c>
      <c r="BH7" s="52">
        <f t="shared" si="14"/>
        <v>284.3</v>
      </c>
      <c r="BI7" s="52">
        <f t="shared" si="14"/>
        <v>283.7</v>
      </c>
      <c r="BJ7" s="52">
        <f t="shared" si="14"/>
        <v>334.8</v>
      </c>
      <c r="BK7" s="52">
        <f t="shared" si="14"/>
        <v>28.9</v>
      </c>
      <c r="BL7" s="52">
        <f t="shared" si="14"/>
        <v>-15.8</v>
      </c>
      <c r="BM7" s="52">
        <f t="shared" si="14"/>
        <v>5</v>
      </c>
      <c r="BN7" s="52">
        <f t="shared" si="14"/>
        <v>18.399999999999999</v>
      </c>
      <c r="BO7" s="52">
        <f t="shared" si="14"/>
        <v>36.5</v>
      </c>
      <c r="BP7" s="49"/>
      <c r="BQ7" s="53">
        <f>BQ8</f>
        <v>165528</v>
      </c>
      <c r="BR7" s="53">
        <f t="shared" ref="BR7:BZ7" si="15">BR8</f>
        <v>96934</v>
      </c>
      <c r="BS7" s="53">
        <f t="shared" si="15"/>
        <v>125496</v>
      </c>
      <c r="BT7" s="53">
        <f t="shared" si="15"/>
        <v>143351</v>
      </c>
      <c r="BU7" s="53">
        <f t="shared" si="15"/>
        <v>155281</v>
      </c>
      <c r="BV7" s="53">
        <f t="shared" si="15"/>
        <v>8262</v>
      </c>
      <c r="BW7" s="53">
        <f t="shared" si="15"/>
        <v>13494</v>
      </c>
      <c r="BX7" s="53">
        <f t="shared" si="15"/>
        <v>17746</v>
      </c>
      <c r="BY7" s="53">
        <f t="shared" si="15"/>
        <v>17293</v>
      </c>
      <c r="BZ7" s="53">
        <f t="shared" si="15"/>
        <v>9395</v>
      </c>
      <c r="CA7" s="51"/>
      <c r="CB7" s="52" t="s">
        <v>112</v>
      </c>
      <c r="CC7" s="52" t="s">
        <v>112</v>
      </c>
      <c r="CD7" s="52" t="s">
        <v>112</v>
      </c>
      <c r="CE7" s="52" t="s">
        <v>112</v>
      </c>
      <c r="CF7" s="52" t="s">
        <v>112</v>
      </c>
      <c r="CG7" s="52" t="s">
        <v>112</v>
      </c>
      <c r="CH7" s="52" t="s">
        <v>112</v>
      </c>
      <c r="CI7" s="52" t="s">
        <v>112</v>
      </c>
      <c r="CJ7" s="52" t="s">
        <v>112</v>
      </c>
      <c r="CK7" s="52" t="s">
        <v>113</v>
      </c>
      <c r="CL7" s="49"/>
      <c r="CM7" s="51">
        <f>CM8</f>
        <v>714429</v>
      </c>
      <c r="CN7" s="51">
        <f>CN8</f>
        <v>161000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51.5</v>
      </c>
      <c r="DF7" s="52">
        <f t="shared" si="16"/>
        <v>69.3</v>
      </c>
      <c r="DG7" s="52">
        <f t="shared" si="16"/>
        <v>93</v>
      </c>
      <c r="DH7" s="52">
        <f t="shared" si="16"/>
        <v>141.1</v>
      </c>
      <c r="DI7" s="52">
        <f t="shared" si="16"/>
        <v>36.1</v>
      </c>
      <c r="DJ7" s="49"/>
      <c r="DK7" s="52">
        <f>DK8</f>
        <v>102.2</v>
      </c>
      <c r="DL7" s="52">
        <f t="shared" ref="DL7:DT7" si="17">DL8</f>
        <v>71.5</v>
      </c>
      <c r="DM7" s="52">
        <f t="shared" si="17"/>
        <v>82.8</v>
      </c>
      <c r="DN7" s="52">
        <f t="shared" si="17"/>
        <v>93.3</v>
      </c>
      <c r="DO7" s="52">
        <f t="shared" si="17"/>
        <v>95.3</v>
      </c>
      <c r="DP7" s="52">
        <f t="shared" si="17"/>
        <v>159.6</v>
      </c>
      <c r="DQ7" s="52">
        <f t="shared" si="17"/>
        <v>140.30000000000001</v>
      </c>
      <c r="DR7" s="52">
        <f t="shared" si="17"/>
        <v>147.30000000000001</v>
      </c>
      <c r="DS7" s="52">
        <f t="shared" si="17"/>
        <v>162.9</v>
      </c>
      <c r="DT7" s="52">
        <f t="shared" si="17"/>
        <v>314.89999999999998</v>
      </c>
      <c r="DU7" s="49"/>
    </row>
    <row r="8" spans="1:125" s="54" customFormat="1" x14ac:dyDescent="0.15">
      <c r="A8" s="37"/>
      <c r="B8" s="55">
        <v>2023</v>
      </c>
      <c r="C8" s="55">
        <v>221309</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33</v>
      </c>
      <c r="S8" s="57" t="s">
        <v>124</v>
      </c>
      <c r="T8" s="57" t="s">
        <v>125</v>
      </c>
      <c r="U8" s="58">
        <v>21779</v>
      </c>
      <c r="V8" s="58">
        <v>815</v>
      </c>
      <c r="W8" s="58">
        <v>200</v>
      </c>
      <c r="X8" s="57" t="s">
        <v>126</v>
      </c>
      <c r="Y8" s="59">
        <v>518.5</v>
      </c>
      <c r="Z8" s="59">
        <v>262.8</v>
      </c>
      <c r="AA8" s="59">
        <v>384.3</v>
      </c>
      <c r="AB8" s="59">
        <v>383.7</v>
      </c>
      <c r="AC8" s="59">
        <v>434.8</v>
      </c>
      <c r="AD8" s="59">
        <v>1736.5</v>
      </c>
      <c r="AE8" s="59">
        <v>166.4</v>
      </c>
      <c r="AF8" s="59">
        <v>177.9</v>
      </c>
      <c r="AG8" s="59">
        <v>183.3</v>
      </c>
      <c r="AH8" s="59">
        <v>2085.8000000000002</v>
      </c>
      <c r="AI8" s="56">
        <v>1905.8</v>
      </c>
      <c r="AJ8" s="59">
        <v>0</v>
      </c>
      <c r="AK8" s="59">
        <v>0</v>
      </c>
      <c r="AL8" s="59">
        <v>0</v>
      </c>
      <c r="AM8" s="59">
        <v>0</v>
      </c>
      <c r="AN8" s="59">
        <v>0</v>
      </c>
      <c r="AO8" s="59">
        <v>1.3</v>
      </c>
      <c r="AP8" s="59">
        <v>9.9</v>
      </c>
      <c r="AQ8" s="59">
        <v>5.0999999999999996</v>
      </c>
      <c r="AR8" s="59">
        <v>5.6</v>
      </c>
      <c r="AS8" s="59">
        <v>3</v>
      </c>
      <c r="AT8" s="56">
        <v>3.9</v>
      </c>
      <c r="AU8" s="60">
        <v>0</v>
      </c>
      <c r="AV8" s="60">
        <v>0</v>
      </c>
      <c r="AW8" s="60">
        <v>699416</v>
      </c>
      <c r="AX8" s="60">
        <v>0</v>
      </c>
      <c r="AY8" s="60">
        <v>0</v>
      </c>
      <c r="AZ8" s="60">
        <v>4</v>
      </c>
      <c r="BA8" s="60">
        <v>260</v>
      </c>
      <c r="BB8" s="60">
        <v>15564</v>
      </c>
      <c r="BC8" s="60">
        <v>28</v>
      </c>
      <c r="BD8" s="60">
        <v>18</v>
      </c>
      <c r="BE8" s="60">
        <v>127</v>
      </c>
      <c r="BF8" s="59">
        <v>418.5</v>
      </c>
      <c r="BG8" s="59">
        <v>162.80000000000001</v>
      </c>
      <c r="BH8" s="59">
        <v>284.3</v>
      </c>
      <c r="BI8" s="59">
        <v>283.7</v>
      </c>
      <c r="BJ8" s="59">
        <v>334.8</v>
      </c>
      <c r="BK8" s="59">
        <v>28.9</v>
      </c>
      <c r="BL8" s="59">
        <v>-15.8</v>
      </c>
      <c r="BM8" s="59">
        <v>5</v>
      </c>
      <c r="BN8" s="59">
        <v>18.399999999999999</v>
      </c>
      <c r="BO8" s="59">
        <v>36.5</v>
      </c>
      <c r="BP8" s="56">
        <v>-55.6</v>
      </c>
      <c r="BQ8" s="60">
        <v>165528</v>
      </c>
      <c r="BR8" s="60">
        <v>96934</v>
      </c>
      <c r="BS8" s="60">
        <v>125496</v>
      </c>
      <c r="BT8" s="61">
        <v>143351</v>
      </c>
      <c r="BU8" s="61">
        <v>155281</v>
      </c>
      <c r="BV8" s="60">
        <v>8262</v>
      </c>
      <c r="BW8" s="60">
        <v>13494</v>
      </c>
      <c r="BX8" s="60">
        <v>17746</v>
      </c>
      <c r="BY8" s="60">
        <v>17293</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714429</v>
      </c>
      <c r="CN8" s="58">
        <v>161000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51.5</v>
      </c>
      <c r="DF8" s="59">
        <v>69.3</v>
      </c>
      <c r="DG8" s="59">
        <v>93</v>
      </c>
      <c r="DH8" s="59">
        <v>141.1</v>
      </c>
      <c r="DI8" s="59">
        <v>36.1</v>
      </c>
      <c r="DJ8" s="56">
        <v>79</v>
      </c>
      <c r="DK8" s="59">
        <v>102.2</v>
      </c>
      <c r="DL8" s="59">
        <v>71.5</v>
      </c>
      <c r="DM8" s="59">
        <v>82.8</v>
      </c>
      <c r="DN8" s="59">
        <v>93.3</v>
      </c>
      <c r="DO8" s="59">
        <v>95.3</v>
      </c>
      <c r="DP8" s="59">
        <v>159.6</v>
      </c>
      <c r="DQ8" s="59">
        <v>140.30000000000001</v>
      </c>
      <c r="DR8" s="59">
        <v>147.30000000000001</v>
      </c>
      <c r="DS8" s="59">
        <v>162.9</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2024-12-19T01:04:48Z</dcterms:created>
  <dcterms:modified xsi:type="dcterms:W3CDTF">2025-01-28T08:14:34Z</dcterms:modified>
  <cp:category/>
</cp:coreProperties>
</file>