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1053\新しいｻｰﾊﾞｰ\☆病院管理G\財政課関係\R5\48【1_31〆依頼】経営比較分析表（R4決算)の分析等について\02_作成・起案用\"/>
    </mc:Choice>
  </mc:AlternateContent>
  <workbookProtection workbookAlgorithmName="SHA-512" workbookHashValue="4ivPUgdrwlsXFs7yyqotcmh32GlMW9EHd5x9zU6l/pQ7k9uBzjojmzGro27i6Zd5RmB7/UowLwfOESc+jlmcHw==" workbookSaltValue="Wg95+s3hD8lnGiObiVnd+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AT78" i="4" s="1"/>
  <c r="FI7" i="5"/>
  <c r="MO80" i="4" s="1"/>
  <c r="FH7" i="5"/>
  <c r="LZ80" i="4" s="1"/>
  <c r="FG7" i="5"/>
  <c r="FF7" i="5"/>
  <c r="KV80" i="4" s="1"/>
  <c r="FE7" i="5"/>
  <c r="FD7" i="5"/>
  <c r="MO79" i="4" s="1"/>
  <c r="FC7" i="5"/>
  <c r="FB7" i="5"/>
  <c r="FA7" i="5"/>
  <c r="KV79" i="4" s="1"/>
  <c r="EZ7" i="5"/>
  <c r="KG79" i="4" s="1"/>
  <c r="EX7" i="5"/>
  <c r="JB80" i="4" s="1"/>
  <c r="EW7" i="5"/>
  <c r="EV7" i="5"/>
  <c r="EU7" i="5"/>
  <c r="HI80" i="4" s="1"/>
  <c r="ET7" i="5"/>
  <c r="ES7" i="5"/>
  <c r="ER7" i="5"/>
  <c r="EQ7" i="5"/>
  <c r="EP7" i="5"/>
  <c r="EO7" i="5"/>
  <c r="EM7" i="5"/>
  <c r="EL7" i="5"/>
  <c r="EK7" i="5"/>
  <c r="EK80" i="4" s="1"/>
  <c r="EJ7" i="5"/>
  <c r="DV80" i="4" s="1"/>
  <c r="EI7" i="5"/>
  <c r="DG80" i="4" s="1"/>
  <c r="EH7" i="5"/>
  <c r="FO79" i="4" s="1"/>
  <c r="EG7" i="5"/>
  <c r="EF7" i="5"/>
  <c r="EE7" i="5"/>
  <c r="ED7" i="5"/>
  <c r="DG79" i="4" s="1"/>
  <c r="EB7" i="5"/>
  <c r="EA7" i="5"/>
  <c r="DZ7" i="5"/>
  <c r="DY7" i="5"/>
  <c r="AE80" i="4" s="1"/>
  <c r="DX7" i="5"/>
  <c r="DW7" i="5"/>
  <c r="DV7" i="5"/>
  <c r="DU7" i="5"/>
  <c r="AT79" i="4" s="1"/>
  <c r="DT7" i="5"/>
  <c r="DS7" i="5"/>
  <c r="P79" i="4" s="1"/>
  <c r="DQ7" i="5"/>
  <c r="DP7" i="5"/>
  <c r="LY56" i="4" s="1"/>
  <c r="DO7" i="5"/>
  <c r="LJ56" i="4" s="1"/>
  <c r="DN7" i="5"/>
  <c r="DM7" i="5"/>
  <c r="KF56" i="4" s="1"/>
  <c r="DL7" i="5"/>
  <c r="MN55" i="4" s="1"/>
  <c r="DK7" i="5"/>
  <c r="LY55" i="4" s="1"/>
  <c r="DJ7" i="5"/>
  <c r="LJ55" i="4" s="1"/>
  <c r="DI7" i="5"/>
  <c r="KU55" i="4" s="1"/>
  <c r="DH7" i="5"/>
  <c r="KF55" i="4" s="1"/>
  <c r="DF7" i="5"/>
  <c r="DE7" i="5"/>
  <c r="DD7" i="5"/>
  <c r="DC7" i="5"/>
  <c r="HG56" i="4" s="1"/>
  <c r="DB7" i="5"/>
  <c r="DA7" i="5"/>
  <c r="CZ7" i="5"/>
  <c r="CY7" i="5"/>
  <c r="CX7" i="5"/>
  <c r="CW7" i="5"/>
  <c r="GR55" i="4" s="1"/>
  <c r="CU7" i="5"/>
  <c r="CT7" i="5"/>
  <c r="CS7" i="5"/>
  <c r="CR7" i="5"/>
  <c r="CQ7" i="5"/>
  <c r="CP7" i="5"/>
  <c r="FL55" i="4" s="1"/>
  <c r="CO7" i="5"/>
  <c r="EW55" i="4" s="1"/>
  <c r="CN7" i="5"/>
  <c r="CM7" i="5"/>
  <c r="DS55" i="4" s="1"/>
  <c r="CL7" i="5"/>
  <c r="DD55" i="4" s="1"/>
  <c r="CJ7" i="5"/>
  <c r="BX56" i="4" s="1"/>
  <c r="CI7" i="5"/>
  <c r="BI56" i="4" s="1"/>
  <c r="CH7" i="5"/>
  <c r="AT56" i="4" s="1"/>
  <c r="CG7" i="5"/>
  <c r="AE56" i="4" s="1"/>
  <c r="CF7" i="5"/>
  <c r="CE7" i="5"/>
  <c r="BX55" i="4" s="1"/>
  <c r="CD7" i="5"/>
  <c r="CC7" i="5"/>
  <c r="AT55" i="4" s="1"/>
  <c r="CB7" i="5"/>
  <c r="CA7" i="5"/>
  <c r="BY7" i="5"/>
  <c r="BX7" i="5"/>
  <c r="LY34" i="4" s="1"/>
  <c r="BW7" i="5"/>
  <c r="LJ34" i="4" s="1"/>
  <c r="BV7" i="5"/>
  <c r="KU34" i="4" s="1"/>
  <c r="BU7" i="5"/>
  <c r="KF34" i="4" s="1"/>
  <c r="BT7" i="5"/>
  <c r="MN33" i="4" s="1"/>
  <c r="BS7" i="5"/>
  <c r="BR7" i="5"/>
  <c r="LJ33" i="4" s="1"/>
  <c r="BQ7" i="5"/>
  <c r="BP7" i="5"/>
  <c r="KF33" i="4" s="1"/>
  <c r="BN7" i="5"/>
  <c r="IZ34" i="4" s="1"/>
  <c r="BM7" i="5"/>
  <c r="BL7" i="5"/>
  <c r="HV34" i="4" s="1"/>
  <c r="BK7" i="5"/>
  <c r="HG34" i="4" s="1"/>
  <c r="BJ7" i="5"/>
  <c r="GR34" i="4" s="1"/>
  <c r="BI7" i="5"/>
  <c r="IZ33" i="4" s="1"/>
  <c r="BH7" i="5"/>
  <c r="IK33" i="4" s="1"/>
  <c r="BG7" i="5"/>
  <c r="HV33" i="4" s="1"/>
  <c r="BF7" i="5"/>
  <c r="BE7" i="5"/>
  <c r="BC7" i="5"/>
  <c r="BB7" i="5"/>
  <c r="BA7" i="5"/>
  <c r="AZ7" i="5"/>
  <c r="AY7" i="5"/>
  <c r="AX7" i="5"/>
  <c r="FL33" i="4" s="1"/>
  <c r="AW7" i="5"/>
  <c r="EW33" i="4" s="1"/>
  <c r="AV7" i="5"/>
  <c r="EH33" i="4" s="1"/>
  <c r="AU7" i="5"/>
  <c r="DS33" i="4" s="1"/>
  <c r="AT7" i="5"/>
  <c r="DD33" i="4" s="1"/>
  <c r="AR7" i="5"/>
  <c r="AQ7" i="5"/>
  <c r="AP7" i="5"/>
  <c r="AO7" i="5"/>
  <c r="AE34" i="4" s="1"/>
  <c r="AN7" i="5"/>
  <c r="P34" i="4" s="1"/>
  <c r="AM7" i="5"/>
  <c r="AL7" i="5"/>
  <c r="AK7" i="5"/>
  <c r="AT33" i="4" s="1"/>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ID10" i="4" s="1"/>
  <c r="AB6" i="5"/>
  <c r="LP8" i="4" s="1"/>
  <c r="AA6" i="5"/>
  <c r="JW8" i="4" s="1"/>
  <c r="Z6" i="5"/>
  <c r="Y6" i="5"/>
  <c r="X6" i="5"/>
  <c r="W6" i="5"/>
  <c r="CN12" i="4" s="1"/>
  <c r="V6" i="5"/>
  <c r="U6" i="5"/>
  <c r="T6" i="5"/>
  <c r="FZ10" i="4" s="1"/>
  <c r="S6" i="5"/>
  <c r="EG10" i="4" s="1"/>
  <c r="R6" i="5"/>
  <c r="CN10" i="4" s="1"/>
  <c r="Q6" i="5"/>
  <c r="AU10" i="4" s="1"/>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B90" i="4"/>
  <c r="LK80" i="4"/>
  <c r="KG80" i="4"/>
  <c r="IM80" i="4"/>
  <c r="HX80" i="4"/>
  <c r="GT80" i="4"/>
  <c r="FO80" i="4"/>
  <c r="EZ80" i="4"/>
  <c r="BX80" i="4"/>
  <c r="BI80" i="4"/>
  <c r="AT80" i="4"/>
  <c r="P80" i="4"/>
  <c r="LZ79" i="4"/>
  <c r="LK79" i="4"/>
  <c r="JB79" i="4"/>
  <c r="IM79" i="4"/>
  <c r="HX79" i="4"/>
  <c r="HI79" i="4"/>
  <c r="GT79" i="4"/>
  <c r="EZ79" i="4"/>
  <c r="EK79" i="4"/>
  <c r="DV79" i="4"/>
  <c r="BX79" i="4"/>
  <c r="BI79" i="4"/>
  <c r="AE79" i="4"/>
  <c r="MN56" i="4"/>
  <c r="KU56" i="4"/>
  <c r="IZ56" i="4"/>
  <c r="IK56" i="4"/>
  <c r="HV56" i="4"/>
  <c r="GR56" i="4"/>
  <c r="FL56" i="4"/>
  <c r="EW56" i="4"/>
  <c r="EH56" i="4"/>
  <c r="DS56" i="4"/>
  <c r="DD56" i="4"/>
  <c r="P56" i="4"/>
  <c r="IZ55" i="4"/>
  <c r="IK55" i="4"/>
  <c r="HV55" i="4"/>
  <c r="HG55" i="4"/>
  <c r="EH55" i="4"/>
  <c r="BI55" i="4"/>
  <c r="AE55" i="4"/>
  <c r="P55" i="4"/>
  <c r="MN34" i="4"/>
  <c r="IK34" i="4"/>
  <c r="FL34" i="4"/>
  <c r="EW34" i="4"/>
  <c r="EH34" i="4"/>
  <c r="DS34" i="4"/>
  <c r="DD34" i="4"/>
  <c r="BX34" i="4"/>
  <c r="BI34" i="4"/>
  <c r="AT34" i="4"/>
  <c r="LY33" i="4"/>
  <c r="KU33" i="4"/>
  <c r="HG33" i="4"/>
  <c r="GR33" i="4"/>
  <c r="BX33" i="4"/>
  <c r="BI33" i="4"/>
  <c r="LP12" i="4"/>
  <c r="JW12" i="4"/>
  <c r="ID12" i="4"/>
  <c r="FZ12" i="4"/>
  <c r="EG12" i="4"/>
  <c r="AU12" i="4"/>
  <c r="B12" i="4"/>
  <c r="ID8" i="4"/>
  <c r="FZ8" i="4"/>
  <c r="EG8" i="4"/>
  <c r="CN8" i="4"/>
  <c r="AU8" i="4"/>
  <c r="B8" i="4"/>
  <c r="B6" i="4"/>
  <c r="HV54" i="4" l="1"/>
  <c r="HV32" i="4"/>
  <c r="HX78" i="4"/>
  <c r="JB78" i="4"/>
  <c r="IZ54" i="4"/>
  <c r="IZ32" i="4"/>
  <c r="BX54" i="4"/>
  <c r="FO78" i="4"/>
  <c r="FL54" i="4"/>
  <c r="FL32" i="4"/>
  <c r="BX78" i="4"/>
  <c r="BX32" i="4"/>
  <c r="MO78" i="4"/>
  <c r="MN54" i="4"/>
  <c r="MN32" i="4"/>
  <c r="EH32" i="4"/>
  <c r="EH54" i="4"/>
  <c r="EK78" i="4"/>
  <c r="C11" i="5"/>
  <c r="LJ32" i="4"/>
  <c r="LJ54" i="4"/>
  <c r="LK78" i="4"/>
  <c r="E11" i="5"/>
  <c r="AT32" i="4"/>
  <c r="AT54" i="4"/>
  <c r="B11" i="5"/>
  <c r="DV78" i="4" l="1"/>
  <c r="DS54" i="4"/>
  <c r="DS32" i="4"/>
  <c r="AE78" i="4"/>
  <c r="AE54" i="4"/>
  <c r="AE32" i="4"/>
  <c r="KV78" i="4"/>
  <c r="KU32" i="4"/>
  <c r="HI78" i="4"/>
  <c r="HG54" i="4"/>
  <c r="HG32" i="4"/>
  <c r="KU54" i="4"/>
  <c r="LZ78" i="4"/>
  <c r="LY54" i="4"/>
  <c r="LY32" i="4"/>
  <c r="EZ78" i="4"/>
  <c r="IM78" i="4"/>
  <c r="IK54" i="4"/>
  <c r="IK32" i="4"/>
  <c r="BI78" i="4"/>
  <c r="BI54" i="4"/>
  <c r="BI32" i="4"/>
  <c r="EW54" i="4"/>
  <c r="EW32" i="4"/>
  <c r="GT78" i="4"/>
  <c r="GR54" i="4"/>
  <c r="GR32" i="4"/>
  <c r="P78" i="4"/>
  <c r="DG78" i="4"/>
  <c r="DD54" i="4"/>
  <c r="DD32" i="4"/>
  <c r="KG78" i="4"/>
  <c r="KF54" i="4"/>
  <c r="KF32" i="4"/>
  <c r="P54" i="4"/>
  <c r="P32" i="4"/>
</calcChain>
</file>

<file path=xl/sharedStrings.xml><?xml version="1.0" encoding="utf-8"?>
<sst xmlns="http://schemas.openxmlformats.org/spreadsheetml/2006/main" count="342" uniqueCount="187">
  <si>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</si>
  <si>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</si>
  <si>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</si>
  <si>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</si>
  <si>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</si>
  <si>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</si>
  <si>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</si>
  <si>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</si>
  <si>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</si>
  <si>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</si>
  <si>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</si>
  <si>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</si>
  <si>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</si>
  <si>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</si>
  <si>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</si>
  <si>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</si>
  <si>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</si>
  <si>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</si>
  <si>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</si>
  <si>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</si>
  <si>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</si>
  <si>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</si>
  <si>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</si>
  <si>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</si>
  <si>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</si>
  <si>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</si>
  <si>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</si>
  <si>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</si>
  <si>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</si>
  <si>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</si>
  <si>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</si>
  <si>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</si>
  <si>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</si>
  <si>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</si>
  <si>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</si>
  <si>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</si>
  <si>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</si>
  <si>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</si>
  <si>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</si>
  <si>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</si>
  <si>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</si>
  <si>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</si>
  <si>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</si>
  <si>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</si>
  <si>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</si>
  <si>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</si>
  <si>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</si>
  <si>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</si>
  <si>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</si>
  <si>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</si>
  <si>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</si>
  <si>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</si>
  <si>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</si>
  <si>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</si>
  <si>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</si>
  <si>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</si>
  <si>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</si>
  <si>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</si>
  <si>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</si>
  <si>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</si>
  <si>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</si>
  <si>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</si>
  <si>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</si>
  <si>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</si>
  <si>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</si>
  <si>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</si>
  <si>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</si>
  <si>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</si>
  <si>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</si>
  <si>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</si>
  <si>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</si>
  <si>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</si>
  <si>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</si>
  <si>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</si>
  <si>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</si>
  <si>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</si>
  <si>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</si>
  <si>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</si>
  <si>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</si>
  <si>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</si>
  <si>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</si>
  <si>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</si>
  <si>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</si>
  <si>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</si>
  <si>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</si>
  <si>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</si>
  <si>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</si>
  <si>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</si>
  <si>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</si>
  <si>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</si>
  <si>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</si>
  <si>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</si>
  <si>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</si>
  <si>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</si>
  <si>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</si>
  <si>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</si>
  <si>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</si>
  <si>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</si>
  <si>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</si>
  <si>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</si>
  <si>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</si>
  <si>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</si>
  <si>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</si>
  <si>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</si>
  <si>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</si>
  <si>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</si>
  <si>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</si>
  <si>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</si>
  <si>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</si>
  <si>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</si>
  <si>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</si>
  <si>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</si>
  <si>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</si>
  <si>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</si>
  <si>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</si>
  <si>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</si>
  <si>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</si>
  <si>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</si>
  <si>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</si>
  <si>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</si>
  <si>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</si>
  <si>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</si>
  <si>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</si>
  <si>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</si>
  <si>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</si>
  <si>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</si>
  <si>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</si>
  <si>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</si>
  <si>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</si>
  <si>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</si>
  <si>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</si>
  <si>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</si>
  <si>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</si>
  <si>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</si>
  <si>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</si>
  <si>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</si>
  <si>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</si>
  <si>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</si>
  <si>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</si>
  <si>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</si>
  <si>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</si>
  <si>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</si>
  <si>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</si>
  <si>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</si>
  <si>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</si>
  <si>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</si>
  <si>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</si>
  <si>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</si>
  <si>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</si>
  <si>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</si>
  <si>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</si>
  <si>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</si>
  <si>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</si>
  <si>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</si>
  <si>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</si>
  <si>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</si>
  <si>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</si>
  <si>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</si>
  <si>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</si>
  <si>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当該値(N-3)</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</si>
  <si>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</si>
  <si>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</si>
  <si>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</si>
  <si>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</si>
  <si>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</si>
  <si>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</si>
  <si>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浜松市</t>
  </si>
  <si>
    <t>浜松市国民健康保険佐久間病院</t>
  </si>
  <si>
    <t>当然財務</t>
  </si>
  <si>
    <t>病院事業</t>
  </si>
  <si>
    <t>一般病院</t>
  </si>
  <si>
    <t>50床未満</t>
  </si>
  <si>
    <t>非設置</t>
  </si>
  <si>
    <t>直営</t>
  </si>
  <si>
    <t>ド</t>
  </si>
  <si>
    <t>救 感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</si>
  <si>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</si>
  <si>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</si>
  <si>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</si>
  <si>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</si>
  <si>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</si>
  <si>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</si>
  <si>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</si>
  <si>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浜松市国民健康保険佐久間病院は、浜松市天竜区北部にある唯一の公立病院であり、第二次救急病院として患者を受け入れるとともに、「へき地医療拠点病院」の指定を受け、地域の保健予防活動や附属診療所への職員派遣、訪問診療や往診、無医地区への巡回診療を行うなど、地域完結型医療の推進に取り組んでいる。</t>
    <rPh sb="0" eb="3">
      <t>ハママツシ</t>
    </rPh>
    <rPh sb="3" eb="5">
      <t>コクミン</t>
    </rPh>
    <rPh sb="5" eb="7">
      <t>ケンコウ</t>
    </rPh>
    <rPh sb="7" eb="9">
      <t>ホケン</t>
    </rPh>
    <rPh sb="9" eb="12">
      <t>サクマ</t>
    </rPh>
    <rPh sb="12" eb="14">
      <t>ビョウイン</t>
    </rPh>
    <rPh sb="16" eb="19">
      <t>ハママツシ</t>
    </rPh>
    <rPh sb="19" eb="21">
      <t>テンリュウ</t>
    </rPh>
    <rPh sb="21" eb="22">
      <t>ク</t>
    </rPh>
    <rPh sb="22" eb="24">
      <t>ホクブ</t>
    </rPh>
    <rPh sb="27" eb="29">
      <t>ユイツ</t>
    </rPh>
    <rPh sb="30" eb="32">
      <t>コウリツ</t>
    </rPh>
    <rPh sb="32" eb="34">
      <t>ビョウイン</t>
    </rPh>
    <rPh sb="38" eb="39">
      <t>ダイ</t>
    </rPh>
    <rPh sb="39" eb="41">
      <t>ニジ</t>
    </rPh>
    <rPh sb="41" eb="43">
      <t>キュウキュウ</t>
    </rPh>
    <rPh sb="43" eb="45">
      <t>ビョウイン</t>
    </rPh>
    <rPh sb="48" eb="50">
      <t>カンジャ</t>
    </rPh>
    <rPh sb="51" eb="52">
      <t>ウ</t>
    </rPh>
    <rPh sb="53" eb="54">
      <t>イ</t>
    </rPh>
    <rPh sb="64" eb="65">
      <t>チ</t>
    </rPh>
    <rPh sb="65" eb="67">
      <t>イリョウ</t>
    </rPh>
    <rPh sb="67" eb="69">
      <t>キョテン</t>
    </rPh>
    <rPh sb="69" eb="71">
      <t>ビョウイン</t>
    </rPh>
    <rPh sb="73" eb="75">
      <t>シテイ</t>
    </rPh>
    <rPh sb="76" eb="77">
      <t>ウ</t>
    </rPh>
    <rPh sb="79" eb="81">
      <t>チイキ</t>
    </rPh>
    <rPh sb="82" eb="84">
      <t>ホケン</t>
    </rPh>
    <rPh sb="84" eb="86">
      <t>ヨボウ</t>
    </rPh>
    <rPh sb="86" eb="88">
      <t>カツドウ</t>
    </rPh>
    <rPh sb="89" eb="91">
      <t>フゾク</t>
    </rPh>
    <rPh sb="91" eb="94">
      <t>シンリョウジョ</t>
    </rPh>
    <rPh sb="96" eb="98">
      <t>ショクイン</t>
    </rPh>
    <rPh sb="98" eb="100">
      <t>ハケン</t>
    </rPh>
    <rPh sb="101" eb="103">
      <t>ホウモン</t>
    </rPh>
    <rPh sb="103" eb="105">
      <t>シンリョウ</t>
    </rPh>
    <rPh sb="106" eb="108">
      <t>オウシン</t>
    </rPh>
    <rPh sb="109" eb="111">
      <t>ムイ</t>
    </rPh>
    <rPh sb="111" eb="113">
      <t>チク</t>
    </rPh>
    <rPh sb="115" eb="117">
      <t>ジュンカイ</t>
    </rPh>
    <rPh sb="117" eb="119">
      <t>シンリョウ</t>
    </rPh>
    <rPh sb="120" eb="121">
      <t>オコナ</t>
    </rPh>
    <rPh sb="125" eb="127">
      <t>チイキ</t>
    </rPh>
    <rPh sb="127" eb="130">
      <t>カンケツガタ</t>
    </rPh>
    <rPh sb="130" eb="132">
      <t>イリョウ</t>
    </rPh>
    <rPh sb="133" eb="135">
      <t>スイシン</t>
    </rPh>
    <rPh sb="136" eb="137">
      <t>ト</t>
    </rPh>
    <rPh sb="138" eb="139">
      <t>ク</t>
    </rPh>
    <phoneticPr fontId="5"/>
  </si>
  <si>
    <t>浜松市国民健康保険佐久間病院は、浜松市天竜区北部の医療と福祉の中核となる病院で、高齢化率が高い当該地域にとって、極めて重要な医療機関である。
また、新型コロナウイルス感染症への対応として発熱等診療医療機関の指定を受け、コロナ患者専用病床を確保し、公立病院として治療や検査等を必要とする患者を迅速に受入れ、地域医療を支えている。
引き続き、安定的な医師確保や設備等更新といった当病院が抱えている課題にきめ細やかに対応し、地域の実情を踏まえた最適な役割・機能に応えられる医療水準を持続的に確保していく必要がある。</t>
    <rPh sb="0" eb="3">
      <t>ハママツシ</t>
    </rPh>
    <rPh sb="3" eb="5">
      <t>コクミン</t>
    </rPh>
    <rPh sb="5" eb="7">
      <t>ケンコウ</t>
    </rPh>
    <rPh sb="7" eb="9">
      <t>ホケン</t>
    </rPh>
    <rPh sb="9" eb="12">
      <t>サクマ</t>
    </rPh>
    <rPh sb="12" eb="14">
      <t>ビョウイン</t>
    </rPh>
    <rPh sb="16" eb="19">
      <t>ハママツシ</t>
    </rPh>
    <rPh sb="19" eb="21">
      <t>テンリュウ</t>
    </rPh>
    <rPh sb="21" eb="22">
      <t>ク</t>
    </rPh>
    <rPh sb="22" eb="24">
      <t>ホクブ</t>
    </rPh>
    <rPh sb="25" eb="27">
      <t>イリョウ</t>
    </rPh>
    <rPh sb="28" eb="30">
      <t>フクシ</t>
    </rPh>
    <rPh sb="31" eb="33">
      <t>チュウカク</t>
    </rPh>
    <rPh sb="36" eb="38">
      <t>ビョウイン</t>
    </rPh>
    <rPh sb="40" eb="43">
      <t>コウレイカ</t>
    </rPh>
    <rPh sb="43" eb="44">
      <t>リツ</t>
    </rPh>
    <rPh sb="45" eb="46">
      <t>タカ</t>
    </rPh>
    <rPh sb="47" eb="49">
      <t>トウガイ</t>
    </rPh>
    <rPh sb="49" eb="51">
      <t>チイキ</t>
    </rPh>
    <rPh sb="56" eb="57">
      <t>キワ</t>
    </rPh>
    <rPh sb="59" eb="61">
      <t>ジュウヨウ</t>
    </rPh>
    <rPh sb="62" eb="64">
      <t>イリョウ</t>
    </rPh>
    <rPh sb="64" eb="66">
      <t>キカン</t>
    </rPh>
    <rPh sb="74" eb="76">
      <t>シンガタ</t>
    </rPh>
    <rPh sb="83" eb="86">
      <t>カンセンショウ</t>
    </rPh>
    <rPh sb="88" eb="90">
      <t>タイオウ</t>
    </rPh>
    <rPh sb="93" eb="95">
      <t>ハツネツ</t>
    </rPh>
    <rPh sb="95" eb="96">
      <t>トウ</t>
    </rPh>
    <rPh sb="96" eb="98">
      <t>シンリョウ</t>
    </rPh>
    <rPh sb="98" eb="100">
      <t>イリョウ</t>
    </rPh>
    <rPh sb="100" eb="102">
      <t>キカン</t>
    </rPh>
    <rPh sb="103" eb="105">
      <t>シテイ</t>
    </rPh>
    <rPh sb="106" eb="107">
      <t>ウ</t>
    </rPh>
    <rPh sb="112" eb="114">
      <t>カンジャ</t>
    </rPh>
    <rPh sb="114" eb="116">
      <t>センヨウ</t>
    </rPh>
    <rPh sb="116" eb="118">
      <t>ビョウショウ</t>
    </rPh>
    <rPh sb="119" eb="121">
      <t>カクホ</t>
    </rPh>
    <rPh sb="123" eb="125">
      <t>コウリツ</t>
    </rPh>
    <rPh sb="125" eb="127">
      <t>ビョウイン</t>
    </rPh>
    <rPh sb="130" eb="132">
      <t>チリョウ</t>
    </rPh>
    <rPh sb="133" eb="135">
      <t>ケンサ</t>
    </rPh>
    <rPh sb="135" eb="136">
      <t>トウ</t>
    </rPh>
    <rPh sb="137" eb="139">
      <t>ヒツヨウ</t>
    </rPh>
    <rPh sb="142" eb="144">
      <t>カンジャ</t>
    </rPh>
    <rPh sb="145" eb="147">
      <t>ジンソク</t>
    </rPh>
    <rPh sb="148" eb="150">
      <t>ウケイ</t>
    </rPh>
    <rPh sb="152" eb="154">
      <t>チイキ</t>
    </rPh>
    <rPh sb="154" eb="156">
      <t>イリョウ</t>
    </rPh>
    <rPh sb="157" eb="158">
      <t>ササ</t>
    </rPh>
    <rPh sb="164" eb="165">
      <t>ヒ</t>
    </rPh>
    <rPh sb="166" eb="167">
      <t>ツヅ</t>
    </rPh>
    <rPh sb="169" eb="172">
      <t>アンテイテキ</t>
    </rPh>
    <rPh sb="173" eb="175">
      <t>イシ</t>
    </rPh>
    <rPh sb="175" eb="177">
      <t>カクホ</t>
    </rPh>
    <rPh sb="178" eb="180">
      <t>セツビ</t>
    </rPh>
    <rPh sb="180" eb="181">
      <t>トウ</t>
    </rPh>
    <rPh sb="181" eb="183">
      <t>コウシン</t>
    </rPh>
    <rPh sb="187" eb="188">
      <t>トウ</t>
    </rPh>
    <rPh sb="188" eb="190">
      <t>ビョウイン</t>
    </rPh>
    <rPh sb="191" eb="192">
      <t>カカ</t>
    </rPh>
    <rPh sb="196" eb="198">
      <t>カダイ</t>
    </rPh>
    <rPh sb="201" eb="202">
      <t>コマ</t>
    </rPh>
    <rPh sb="205" eb="207">
      <t>タイオウ</t>
    </rPh>
    <rPh sb="209" eb="211">
      <t>チイキ</t>
    </rPh>
    <rPh sb="212" eb="214">
      <t>ジツジョウ</t>
    </rPh>
    <rPh sb="215" eb="216">
      <t>フ</t>
    </rPh>
    <rPh sb="219" eb="221">
      <t>サイテキ</t>
    </rPh>
    <rPh sb="222" eb="224">
      <t>ヤクワリ</t>
    </rPh>
    <rPh sb="225" eb="227">
      <t>キノウ</t>
    </rPh>
    <rPh sb="228" eb="229">
      <t>コタ</t>
    </rPh>
    <rPh sb="233" eb="235">
      <t>イリョウ</t>
    </rPh>
    <rPh sb="235" eb="237">
      <t>スイジュン</t>
    </rPh>
    <rPh sb="238" eb="241">
      <t>ジゾクテキ</t>
    </rPh>
    <rPh sb="242" eb="244">
      <t>カクホ</t>
    </rPh>
    <rPh sb="248" eb="250">
      <t>ヒツヨウ</t>
    </rPh>
    <phoneticPr fontId="5"/>
  </si>
  <si>
    <t>当院の主な診療圏域は、過疎化による人口減少が顕著であり、入院・外来患者数は減少傾向である。
令和4年度は、常勤医4名増及び新たな診療科目を設定できたことで、外来患者が増えたほか、患者1人当たりの診療単価増に伴い入院・外来収益が増加し、医業収支比率が前年度より1.8ポイント上回っている。</t>
    <rPh sb="0" eb="2">
      <t>トウイン</t>
    </rPh>
    <rPh sb="3" eb="4">
      <t>オモ</t>
    </rPh>
    <rPh sb="5" eb="7">
      <t>シンリョウ</t>
    </rPh>
    <rPh sb="7" eb="9">
      <t>ケンイキ</t>
    </rPh>
    <rPh sb="11" eb="14">
      <t>カソカ</t>
    </rPh>
    <rPh sb="17" eb="19">
      <t>ジンコウ</t>
    </rPh>
    <rPh sb="19" eb="21">
      <t>ゲンショウ</t>
    </rPh>
    <rPh sb="22" eb="24">
      <t>ケンチョ</t>
    </rPh>
    <rPh sb="28" eb="30">
      <t>ニュウイン</t>
    </rPh>
    <rPh sb="31" eb="33">
      <t>ガイライ</t>
    </rPh>
    <rPh sb="33" eb="36">
      <t>カンジャスウ</t>
    </rPh>
    <rPh sb="37" eb="39">
      <t>ゲンショウ</t>
    </rPh>
    <rPh sb="39" eb="41">
      <t>ケイコウ</t>
    </rPh>
    <rPh sb="46" eb="48">
      <t>レイワ</t>
    </rPh>
    <rPh sb="49" eb="51">
      <t>ネンド</t>
    </rPh>
    <rPh sb="53" eb="55">
      <t>ジョウキン</t>
    </rPh>
    <rPh sb="55" eb="56">
      <t>イ</t>
    </rPh>
    <rPh sb="57" eb="58">
      <t>メイ</t>
    </rPh>
    <rPh sb="58" eb="59">
      <t>ゾウ</t>
    </rPh>
    <rPh sb="59" eb="60">
      <t>オヨ</t>
    </rPh>
    <rPh sb="61" eb="62">
      <t>アラ</t>
    </rPh>
    <rPh sb="64" eb="66">
      <t>シンリョウ</t>
    </rPh>
    <rPh sb="66" eb="68">
      <t>カモク</t>
    </rPh>
    <rPh sb="69" eb="71">
      <t>セッテイ</t>
    </rPh>
    <rPh sb="78" eb="80">
      <t>ガイライ</t>
    </rPh>
    <rPh sb="80" eb="82">
      <t>カンジャ</t>
    </rPh>
    <rPh sb="83" eb="84">
      <t>フ</t>
    </rPh>
    <rPh sb="89" eb="91">
      <t>カンジャ</t>
    </rPh>
    <rPh sb="92" eb="93">
      <t>ニン</t>
    </rPh>
    <rPh sb="93" eb="94">
      <t>ア</t>
    </rPh>
    <rPh sb="97" eb="99">
      <t>シンリョウ</t>
    </rPh>
    <rPh sb="99" eb="101">
      <t>タンカ</t>
    </rPh>
    <rPh sb="101" eb="102">
      <t>ゾウ</t>
    </rPh>
    <rPh sb="103" eb="104">
      <t>トモナ</t>
    </rPh>
    <rPh sb="105" eb="107">
      <t>ニュウイン</t>
    </rPh>
    <rPh sb="108" eb="110">
      <t>ガイライ</t>
    </rPh>
    <rPh sb="110" eb="112">
      <t>シュウエキ</t>
    </rPh>
    <rPh sb="113" eb="115">
      <t>ゾウカ</t>
    </rPh>
    <rPh sb="117" eb="119">
      <t>イギョウ</t>
    </rPh>
    <rPh sb="119" eb="121">
      <t>シュウシ</t>
    </rPh>
    <rPh sb="121" eb="123">
      <t>ヒリツ</t>
    </rPh>
    <rPh sb="124" eb="127">
      <t>ゼンネンド</t>
    </rPh>
    <rPh sb="136" eb="138">
      <t>ウワマワ</t>
    </rPh>
    <phoneticPr fontId="5"/>
  </si>
  <si>
    <t>当院は、20年前に改築を行っており、有形固定資産減価償却率は平均値に比べ低くなっているが、一方で、医療機器は耐用年数を経過するものが増加し順次更新を行っているが、器械備品減価償却率は平均値を上回っている。</t>
    <rPh sb="0" eb="2">
      <t>トウイン</t>
    </rPh>
    <rPh sb="6" eb="8">
      <t>ネンマエ</t>
    </rPh>
    <rPh sb="9" eb="11">
      <t>カイチク</t>
    </rPh>
    <rPh sb="12" eb="13">
      <t>オコナ</t>
    </rPh>
    <rPh sb="18" eb="20">
      <t>ユウケイ</t>
    </rPh>
    <rPh sb="20" eb="22">
      <t>コテイ</t>
    </rPh>
    <rPh sb="22" eb="24">
      <t>シサン</t>
    </rPh>
    <rPh sb="24" eb="26">
      <t>ゲンカ</t>
    </rPh>
    <rPh sb="26" eb="28">
      <t>ショウキャク</t>
    </rPh>
    <rPh sb="28" eb="29">
      <t>リツ</t>
    </rPh>
    <rPh sb="30" eb="33">
      <t>ヘイキンチ</t>
    </rPh>
    <rPh sb="34" eb="35">
      <t>クラ</t>
    </rPh>
    <rPh sb="36" eb="37">
      <t>ヒク</t>
    </rPh>
    <rPh sb="45" eb="47">
      <t>イッポウ</t>
    </rPh>
    <rPh sb="49" eb="51">
      <t>イリョウ</t>
    </rPh>
    <rPh sb="51" eb="53">
      <t>キキ</t>
    </rPh>
    <rPh sb="54" eb="56">
      <t>タイヨウ</t>
    </rPh>
    <rPh sb="56" eb="58">
      <t>ネンスウ</t>
    </rPh>
    <rPh sb="59" eb="61">
      <t>ケイカ</t>
    </rPh>
    <rPh sb="66" eb="68">
      <t>ゾウカ</t>
    </rPh>
    <rPh sb="69" eb="71">
      <t>ジュンジ</t>
    </rPh>
    <rPh sb="71" eb="73">
      <t>コウシン</t>
    </rPh>
    <rPh sb="74" eb="75">
      <t>オコナ</t>
    </rPh>
    <rPh sb="81" eb="83">
      <t>キカイ</t>
    </rPh>
    <rPh sb="83" eb="85">
      <t>ビヒン</t>
    </rPh>
    <rPh sb="85" eb="87">
      <t>ゲンカ</t>
    </rPh>
    <rPh sb="87" eb="89">
      <t>ショウキャク</t>
    </rPh>
    <rPh sb="89" eb="90">
      <t>リツ</t>
    </rPh>
    <rPh sb="91" eb="94">
      <t>ヘイキンチ</t>
    </rPh>
    <rPh sb="95" eb="97">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</si>
</sst>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68.5</c:v>
                </c:pt>
                <c:pt idx="1">
                  <c:v>76</c:v>
                </c:pt>
                <c:pt idx="2">
                  <c:v>52.2</c:v>
                </c:pt>
                <c:pt idx="3">
                  <c:v>62.4</c:v>
                </c:pt>
                <c:pt idx="4">
                  <c:v>61.7</c:v>
                </c:pt>
              </c:numCache>
            </c:numRef>
          </c:val>
          <c:extLst>
            <c:ext xmlns:c16="http://schemas.microsoft.com/office/drawing/2014/chart" uri="{C3380CC4-5D6E-409C-BE32-E72D297353CC}">
              <c16:uniqueId val="{00000000-D997-470E-98D1-256E4575F392}"/>
            </c:ext>
          </c:extLst>
        </c:ser>
        <c:dLbls>
          <c:showLegendKey val="0"/>
          <c:showVal val="0"/>
          <c:showCatName val="0"/>
          <c:showSerName val="0"/>
          <c:showPercent val="0"/>
          <c:showBubbleSize val="0"/>
        </c:dLbls>
        <c:gapWidth val="150"/>
        <c:axId val="250018432"/>
        <c:axId val="15762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56.5</c:v>
                </c:pt>
                <c:pt idx="4">
                  <c:v>53.9</c:v>
                </c:pt>
              </c:numCache>
            </c:numRef>
          </c:val>
          <c:smooth val="0"/>
          <c:extLst>
            <c:ext xmlns:c16="http://schemas.microsoft.com/office/drawing/2014/chart" uri="{C3380CC4-5D6E-409C-BE32-E72D297353CC}">
              <c16:uniqueId val="{00000001-D997-470E-98D1-256E4575F392}"/>
            </c:ext>
          </c:extLst>
        </c:ser>
        <c:dLbls>
          <c:showLegendKey val="0"/>
          <c:showVal val="0"/>
          <c:showCatName val="0"/>
          <c:showSerName val="0"/>
          <c:showPercent val="0"/>
          <c:showBubbleSize val="0"/>
        </c:dLbls>
        <c:marker val="1"/>
        <c:smooth val="0"/>
        <c:axId val="250018432"/>
        <c:axId val="157622656"/>
      </c:lineChart>
      <c:catAx>
        <c:axId val="250018432"/>
        <c:scaling>
          <c:orientation val="minMax"/>
        </c:scaling>
        <c:delete val="1"/>
        <c:axPos val="b"/>
        <c:numFmt formatCode="General" sourceLinked="1"/>
        <c:majorTickMark val="none"/>
        <c:minorTickMark val="none"/>
        <c:tickLblPos val="none"/>
        <c:crossAx val="157622656"/>
        <c:crosses val="autoZero"/>
        <c:auto val="1"/>
        <c:lblAlgn val="ctr"/>
        <c:lblOffset val="100"/>
        <c:noMultiLvlLbl val="1"/>
      </c:catAx>
      <c:valAx>
        <c:axId val="15762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018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10071</c:v>
                </c:pt>
                <c:pt idx="1">
                  <c:v>10059</c:v>
                </c:pt>
                <c:pt idx="2">
                  <c:v>10123</c:v>
                </c:pt>
                <c:pt idx="3">
                  <c:v>10631</c:v>
                </c:pt>
                <c:pt idx="4">
                  <c:v>11344</c:v>
                </c:pt>
              </c:numCache>
            </c:numRef>
          </c:val>
          <c:extLst>
            <c:ext xmlns:c16="http://schemas.microsoft.com/office/drawing/2014/chart" uri="{C3380CC4-5D6E-409C-BE32-E72D297353CC}">
              <c16:uniqueId val="{00000000-C0B2-4981-9EB2-2164D58F368C}"/>
            </c:ext>
          </c:extLst>
        </c:ser>
        <c:dLbls>
          <c:showLegendKey val="0"/>
          <c:showVal val="0"/>
          <c:showCatName val="0"/>
          <c:showSerName val="0"/>
          <c:showPercent val="0"/>
          <c:showBubbleSize val="0"/>
        </c:dLbls>
        <c:gapWidth val="150"/>
        <c:axId val="255486592"/>
        <c:axId val="25550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9068</c:v>
                </c:pt>
                <c:pt idx="4">
                  <c:v>9435</c:v>
                </c:pt>
              </c:numCache>
            </c:numRef>
          </c:val>
          <c:smooth val="0"/>
          <c:extLst>
            <c:ext xmlns:c16="http://schemas.microsoft.com/office/drawing/2014/chart" uri="{C3380CC4-5D6E-409C-BE32-E72D297353CC}">
              <c16:uniqueId val="{00000001-C0B2-4981-9EB2-2164D58F368C}"/>
            </c:ext>
          </c:extLst>
        </c:ser>
        <c:dLbls>
          <c:showLegendKey val="0"/>
          <c:showVal val="0"/>
          <c:showCatName val="0"/>
          <c:showSerName val="0"/>
          <c:showPercent val="0"/>
          <c:showBubbleSize val="0"/>
        </c:dLbls>
        <c:marker val="1"/>
        <c:smooth val="0"/>
        <c:axId val="255486592"/>
        <c:axId val="255509248"/>
      </c:lineChart>
      <c:catAx>
        <c:axId val="255486592"/>
        <c:scaling>
          <c:orientation val="minMax"/>
        </c:scaling>
        <c:delete val="1"/>
        <c:axPos val="b"/>
        <c:numFmt formatCode="General" sourceLinked="1"/>
        <c:majorTickMark val="none"/>
        <c:minorTickMark val="none"/>
        <c:tickLblPos val="none"/>
        <c:crossAx val="255509248"/>
        <c:crosses val="autoZero"/>
        <c:auto val="1"/>
        <c:lblAlgn val="ctr"/>
        <c:lblOffset val="100"/>
        <c:noMultiLvlLbl val="1"/>
      </c:catAx>
      <c:valAx>
        <c:axId val="25550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48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21608</c:v>
                </c:pt>
                <c:pt idx="1">
                  <c:v>21008</c:v>
                </c:pt>
                <c:pt idx="2">
                  <c:v>21535</c:v>
                </c:pt>
                <c:pt idx="3">
                  <c:v>24637</c:v>
                </c:pt>
                <c:pt idx="4">
                  <c:v>27332</c:v>
                </c:pt>
              </c:numCache>
            </c:numRef>
          </c:val>
          <c:extLst>
            <c:ext xmlns:c16="http://schemas.microsoft.com/office/drawing/2014/chart" uri="{C3380CC4-5D6E-409C-BE32-E72D297353CC}">
              <c16:uniqueId val="{00000000-B1B7-4798-AB01-623C415EF8C6}"/>
            </c:ext>
          </c:extLst>
        </c:ser>
        <c:dLbls>
          <c:showLegendKey val="0"/>
          <c:showVal val="0"/>
          <c:showCatName val="0"/>
          <c:showSerName val="0"/>
          <c:showPercent val="0"/>
          <c:showBubbleSize val="0"/>
        </c:dLbls>
        <c:gapWidth val="150"/>
        <c:axId val="255543552"/>
        <c:axId val="2555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29802</c:v>
                </c:pt>
                <c:pt idx="4">
                  <c:v>30895</c:v>
                </c:pt>
              </c:numCache>
            </c:numRef>
          </c:val>
          <c:smooth val="0"/>
          <c:extLst>
            <c:ext xmlns:c16="http://schemas.microsoft.com/office/drawing/2014/chart" uri="{C3380CC4-5D6E-409C-BE32-E72D297353CC}">
              <c16:uniqueId val="{00000001-B1B7-4798-AB01-623C415EF8C6}"/>
            </c:ext>
          </c:extLst>
        </c:ser>
        <c:dLbls>
          <c:showLegendKey val="0"/>
          <c:showVal val="0"/>
          <c:showCatName val="0"/>
          <c:showSerName val="0"/>
          <c:showPercent val="0"/>
          <c:showBubbleSize val="0"/>
        </c:dLbls>
        <c:marker val="1"/>
        <c:smooth val="0"/>
        <c:axId val="255543552"/>
        <c:axId val="255545728"/>
      </c:lineChart>
      <c:catAx>
        <c:axId val="255543552"/>
        <c:scaling>
          <c:orientation val="minMax"/>
        </c:scaling>
        <c:delete val="1"/>
        <c:axPos val="b"/>
        <c:numFmt formatCode="General" sourceLinked="1"/>
        <c:majorTickMark val="none"/>
        <c:minorTickMark val="none"/>
        <c:tickLblPos val="none"/>
        <c:crossAx val="255545728"/>
        <c:crosses val="autoZero"/>
        <c:auto val="1"/>
        <c:lblAlgn val="ctr"/>
        <c:lblOffset val="100"/>
        <c:noMultiLvlLbl val="1"/>
      </c:catAx>
      <c:valAx>
        <c:axId val="255545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54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6D1-410F-B884-0C64C9E44670}"/>
            </c:ext>
          </c:extLst>
        </c:ser>
        <c:dLbls>
          <c:showLegendKey val="0"/>
          <c:showVal val="0"/>
          <c:showCatName val="0"/>
          <c:showSerName val="0"/>
          <c:showPercent val="0"/>
          <c:showBubbleSize val="0"/>
        </c:dLbls>
        <c:gapWidth val="150"/>
        <c:axId val="255584128"/>
        <c:axId val="25559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141.6</c:v>
                </c:pt>
                <c:pt idx="4">
                  <c:v>141.5</c:v>
                </c:pt>
              </c:numCache>
            </c:numRef>
          </c:val>
          <c:smooth val="0"/>
          <c:extLst>
            <c:ext xmlns:c16="http://schemas.microsoft.com/office/drawing/2014/chart" uri="{C3380CC4-5D6E-409C-BE32-E72D297353CC}">
              <c16:uniqueId val="{00000001-96D1-410F-B884-0C64C9E44670}"/>
            </c:ext>
          </c:extLst>
        </c:ser>
        <c:dLbls>
          <c:showLegendKey val="0"/>
          <c:showVal val="0"/>
          <c:showCatName val="0"/>
          <c:showSerName val="0"/>
          <c:showPercent val="0"/>
          <c:showBubbleSize val="0"/>
        </c:dLbls>
        <c:marker val="1"/>
        <c:smooth val="0"/>
        <c:axId val="255584128"/>
        <c:axId val="255590400"/>
      </c:lineChart>
      <c:catAx>
        <c:axId val="255584128"/>
        <c:scaling>
          <c:orientation val="minMax"/>
        </c:scaling>
        <c:delete val="1"/>
        <c:axPos val="b"/>
        <c:numFmt formatCode="General" sourceLinked="1"/>
        <c:majorTickMark val="none"/>
        <c:minorTickMark val="none"/>
        <c:tickLblPos val="none"/>
        <c:crossAx val="255590400"/>
        <c:crosses val="autoZero"/>
        <c:auto val="1"/>
        <c:lblAlgn val="ctr"/>
        <c:lblOffset val="100"/>
        <c:noMultiLvlLbl val="1"/>
      </c:catAx>
      <c:valAx>
        <c:axId val="25559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58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51.7</c:v>
                </c:pt>
                <c:pt idx="1">
                  <c:v>51.3</c:v>
                </c:pt>
                <c:pt idx="2">
                  <c:v>41.2</c:v>
                </c:pt>
                <c:pt idx="3">
                  <c:v>42.3</c:v>
                </c:pt>
                <c:pt idx="4">
                  <c:v>44</c:v>
                </c:pt>
              </c:numCache>
            </c:numRef>
          </c:val>
          <c:extLst>
            <c:ext xmlns:c16="http://schemas.microsoft.com/office/drawing/2014/chart" uri="{C3380CC4-5D6E-409C-BE32-E72D297353CC}">
              <c16:uniqueId val="{00000000-B1AB-421E-98C8-0D4F442CA9D2}"/>
            </c:ext>
          </c:extLst>
        </c:ser>
        <c:dLbls>
          <c:showLegendKey val="0"/>
          <c:showVal val="0"/>
          <c:showCatName val="0"/>
          <c:showSerName val="0"/>
          <c:showPercent val="0"/>
          <c:showBubbleSize val="0"/>
        </c:dLbls>
        <c:gapWidth val="150"/>
        <c:axId val="158308224"/>
        <c:axId val="15832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63.2</c:v>
                </c:pt>
                <c:pt idx="4">
                  <c:v>61.4</c:v>
                </c:pt>
              </c:numCache>
            </c:numRef>
          </c:val>
          <c:smooth val="0"/>
          <c:extLst>
            <c:ext xmlns:c16="http://schemas.microsoft.com/office/drawing/2014/chart" uri="{C3380CC4-5D6E-409C-BE32-E72D297353CC}">
              <c16:uniqueId val="{00000001-B1AB-421E-98C8-0D4F442CA9D2}"/>
            </c:ext>
          </c:extLst>
        </c:ser>
        <c:dLbls>
          <c:showLegendKey val="0"/>
          <c:showVal val="0"/>
          <c:showCatName val="0"/>
          <c:showSerName val="0"/>
          <c:showPercent val="0"/>
          <c:showBubbleSize val="0"/>
        </c:dLbls>
        <c:marker val="1"/>
        <c:smooth val="0"/>
        <c:axId val="158308224"/>
        <c:axId val="158322688"/>
      </c:lineChart>
      <c:catAx>
        <c:axId val="158308224"/>
        <c:scaling>
          <c:orientation val="minMax"/>
        </c:scaling>
        <c:delete val="1"/>
        <c:axPos val="b"/>
        <c:numFmt formatCode="General" sourceLinked="1"/>
        <c:majorTickMark val="none"/>
        <c:minorTickMark val="none"/>
        <c:tickLblPos val="none"/>
        <c:crossAx val="158322688"/>
        <c:crosses val="autoZero"/>
        <c:auto val="1"/>
        <c:lblAlgn val="ctr"/>
        <c:lblOffset val="100"/>
        <c:noMultiLvlLbl val="1"/>
      </c:catAx>
      <c:valAx>
        <c:axId val="158322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308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55.3</c:v>
                </c:pt>
                <c:pt idx="1">
                  <c:v>54.8</c:v>
                </c:pt>
                <c:pt idx="2">
                  <c:v>44.6</c:v>
                </c:pt>
                <c:pt idx="3">
                  <c:v>45.8</c:v>
                </c:pt>
                <c:pt idx="4">
                  <c:v>47.6</c:v>
                </c:pt>
              </c:numCache>
            </c:numRef>
          </c:val>
          <c:extLst>
            <c:ext xmlns:c16="http://schemas.microsoft.com/office/drawing/2014/chart" uri="{C3380CC4-5D6E-409C-BE32-E72D297353CC}">
              <c16:uniqueId val="{00000000-0816-4CD9-AC5E-55C7B58BB505}"/>
            </c:ext>
          </c:extLst>
        </c:ser>
        <c:dLbls>
          <c:showLegendKey val="0"/>
          <c:showVal val="0"/>
          <c:showCatName val="0"/>
          <c:showSerName val="0"/>
          <c:showPercent val="0"/>
          <c:showBubbleSize val="0"/>
        </c:dLbls>
        <c:gapWidth val="150"/>
        <c:axId val="158438912"/>
        <c:axId val="1584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67.599999999999994</c:v>
                </c:pt>
                <c:pt idx="4">
                  <c:v>65.8</c:v>
                </c:pt>
              </c:numCache>
            </c:numRef>
          </c:val>
          <c:smooth val="0"/>
          <c:extLst>
            <c:ext xmlns:c16="http://schemas.microsoft.com/office/drawing/2014/chart" uri="{C3380CC4-5D6E-409C-BE32-E72D297353CC}">
              <c16:uniqueId val="{00000001-0816-4CD9-AC5E-55C7B58BB505}"/>
            </c:ext>
          </c:extLst>
        </c:ser>
        <c:dLbls>
          <c:showLegendKey val="0"/>
          <c:showVal val="0"/>
          <c:showCatName val="0"/>
          <c:showSerName val="0"/>
          <c:showPercent val="0"/>
          <c:showBubbleSize val="0"/>
        </c:dLbls>
        <c:marker val="1"/>
        <c:smooth val="0"/>
        <c:axId val="158438912"/>
        <c:axId val="158440832"/>
      </c:lineChart>
      <c:catAx>
        <c:axId val="158438912"/>
        <c:scaling>
          <c:orientation val="minMax"/>
        </c:scaling>
        <c:delete val="1"/>
        <c:axPos val="b"/>
        <c:numFmt formatCode="General" sourceLinked="1"/>
        <c:majorTickMark val="none"/>
        <c:minorTickMark val="none"/>
        <c:tickLblPos val="none"/>
        <c:crossAx val="158440832"/>
        <c:crosses val="autoZero"/>
        <c:auto val="1"/>
        <c:lblAlgn val="ctr"/>
        <c:lblOffset val="100"/>
        <c:noMultiLvlLbl val="1"/>
      </c:catAx>
      <c:valAx>
        <c:axId val="15844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438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101.5</c:v>
                </c:pt>
                <c:pt idx="1">
                  <c:v>96.4</c:v>
                </c:pt>
                <c:pt idx="2">
                  <c:v>100.4</c:v>
                </c:pt>
                <c:pt idx="3">
                  <c:v>112</c:v>
                </c:pt>
                <c:pt idx="4">
                  <c:v>92.3</c:v>
                </c:pt>
              </c:numCache>
            </c:numRef>
          </c:val>
          <c:extLst>
            <c:ext xmlns:c16="http://schemas.microsoft.com/office/drawing/2014/chart" uri="{C3380CC4-5D6E-409C-BE32-E72D297353CC}">
              <c16:uniqueId val="{00000000-6CD0-47DA-BFBF-8E857526C1EA}"/>
            </c:ext>
          </c:extLst>
        </c:ser>
        <c:dLbls>
          <c:showLegendKey val="0"/>
          <c:showVal val="0"/>
          <c:showCatName val="0"/>
          <c:showSerName val="0"/>
          <c:showPercent val="0"/>
          <c:showBubbleSize val="0"/>
        </c:dLbls>
        <c:gapWidth val="150"/>
        <c:axId val="158479488"/>
        <c:axId val="15848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101.9</c:v>
                </c:pt>
                <c:pt idx="4">
                  <c:v>100.9</c:v>
                </c:pt>
              </c:numCache>
            </c:numRef>
          </c:val>
          <c:smooth val="0"/>
          <c:extLst>
            <c:ext xmlns:c16="http://schemas.microsoft.com/office/drawing/2014/chart" uri="{C3380CC4-5D6E-409C-BE32-E72D297353CC}">
              <c16:uniqueId val="{00000001-6CD0-47DA-BFBF-8E857526C1EA}"/>
            </c:ext>
          </c:extLst>
        </c:ser>
        <c:dLbls>
          <c:showLegendKey val="0"/>
          <c:showVal val="0"/>
          <c:showCatName val="0"/>
          <c:showSerName val="0"/>
          <c:showPercent val="0"/>
          <c:showBubbleSize val="0"/>
        </c:dLbls>
        <c:marker val="1"/>
        <c:smooth val="0"/>
        <c:axId val="158479488"/>
        <c:axId val="158481408"/>
      </c:lineChart>
      <c:catAx>
        <c:axId val="158479488"/>
        <c:scaling>
          <c:orientation val="minMax"/>
        </c:scaling>
        <c:delete val="1"/>
        <c:axPos val="b"/>
        <c:numFmt formatCode="General" sourceLinked="1"/>
        <c:majorTickMark val="none"/>
        <c:minorTickMark val="none"/>
        <c:tickLblPos val="none"/>
        <c:crossAx val="158481408"/>
        <c:crosses val="autoZero"/>
        <c:auto val="1"/>
        <c:lblAlgn val="ctr"/>
        <c:lblOffset val="100"/>
        <c:noMultiLvlLbl val="1"/>
      </c:catAx>
      <c:valAx>
        <c:axId val="15848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5847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43.4</c:v>
                </c:pt>
                <c:pt idx="1">
                  <c:v>44.9</c:v>
                </c:pt>
                <c:pt idx="2">
                  <c:v>45.4</c:v>
                </c:pt>
                <c:pt idx="3">
                  <c:v>48.6</c:v>
                </c:pt>
                <c:pt idx="4">
                  <c:v>51.3</c:v>
                </c:pt>
              </c:numCache>
            </c:numRef>
          </c:val>
          <c:extLst>
            <c:ext xmlns:c16="http://schemas.microsoft.com/office/drawing/2014/chart" uri="{C3380CC4-5D6E-409C-BE32-E72D297353CC}">
              <c16:uniqueId val="{00000000-35D1-4CE0-B655-A045716B969F}"/>
            </c:ext>
          </c:extLst>
        </c:ser>
        <c:dLbls>
          <c:showLegendKey val="0"/>
          <c:showVal val="0"/>
          <c:showCatName val="0"/>
          <c:showSerName val="0"/>
          <c:showPercent val="0"/>
          <c:showBubbleSize val="0"/>
        </c:dLbls>
        <c:gapWidth val="150"/>
        <c:axId val="158530176"/>
        <c:axId val="15861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56.9</c:v>
                </c:pt>
                <c:pt idx="4">
                  <c:v>57.9</c:v>
                </c:pt>
              </c:numCache>
            </c:numRef>
          </c:val>
          <c:smooth val="0"/>
          <c:extLst>
            <c:ext xmlns:c16="http://schemas.microsoft.com/office/drawing/2014/chart" uri="{C3380CC4-5D6E-409C-BE32-E72D297353CC}">
              <c16:uniqueId val="{00000001-35D1-4CE0-B655-A045716B969F}"/>
            </c:ext>
          </c:extLst>
        </c:ser>
        <c:dLbls>
          <c:showLegendKey val="0"/>
          <c:showVal val="0"/>
          <c:showCatName val="0"/>
          <c:showSerName val="0"/>
          <c:showPercent val="0"/>
          <c:showBubbleSize val="0"/>
        </c:dLbls>
        <c:marker val="1"/>
        <c:smooth val="0"/>
        <c:axId val="158530176"/>
        <c:axId val="158610176"/>
      </c:lineChart>
      <c:catAx>
        <c:axId val="158530176"/>
        <c:scaling>
          <c:orientation val="minMax"/>
        </c:scaling>
        <c:delete val="1"/>
        <c:axPos val="b"/>
        <c:numFmt formatCode="General" sourceLinked="1"/>
        <c:majorTickMark val="none"/>
        <c:minorTickMark val="none"/>
        <c:tickLblPos val="none"/>
        <c:crossAx val="158610176"/>
        <c:crosses val="autoZero"/>
        <c:auto val="1"/>
        <c:lblAlgn val="ctr"/>
        <c:lblOffset val="100"/>
        <c:noMultiLvlLbl val="1"/>
      </c:catAx>
      <c:valAx>
        <c:axId val="158610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53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81.2</c:v>
                </c:pt>
                <c:pt idx="1">
                  <c:v>79</c:v>
                </c:pt>
                <c:pt idx="2">
                  <c:v>79.3</c:v>
                </c:pt>
                <c:pt idx="3">
                  <c:v>84</c:v>
                </c:pt>
                <c:pt idx="4">
                  <c:v>87.1</c:v>
                </c:pt>
              </c:numCache>
            </c:numRef>
          </c:val>
          <c:extLst>
            <c:ext xmlns:c16="http://schemas.microsoft.com/office/drawing/2014/chart" uri="{C3380CC4-5D6E-409C-BE32-E72D297353CC}">
              <c16:uniqueId val="{00000000-D1F5-4A96-84D1-6A28DE817047}"/>
            </c:ext>
          </c:extLst>
        </c:ser>
        <c:dLbls>
          <c:showLegendKey val="0"/>
          <c:showVal val="0"/>
          <c:showCatName val="0"/>
          <c:showSerName val="0"/>
          <c:showPercent val="0"/>
          <c:showBubbleSize val="0"/>
        </c:dLbls>
        <c:gapWidth val="150"/>
        <c:axId val="158648576"/>
        <c:axId val="15865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71.5</c:v>
                </c:pt>
                <c:pt idx="4">
                  <c:v>72.099999999999994</c:v>
                </c:pt>
              </c:numCache>
            </c:numRef>
          </c:val>
          <c:smooth val="0"/>
          <c:extLst>
            <c:ext xmlns:c16="http://schemas.microsoft.com/office/drawing/2014/chart" uri="{C3380CC4-5D6E-409C-BE32-E72D297353CC}">
              <c16:uniqueId val="{00000001-D1F5-4A96-84D1-6A28DE817047}"/>
            </c:ext>
          </c:extLst>
        </c:ser>
        <c:dLbls>
          <c:showLegendKey val="0"/>
          <c:showVal val="0"/>
          <c:showCatName val="0"/>
          <c:showSerName val="0"/>
          <c:showPercent val="0"/>
          <c:showBubbleSize val="0"/>
        </c:dLbls>
        <c:marker val="1"/>
        <c:smooth val="0"/>
        <c:axId val="158648576"/>
        <c:axId val="158654848"/>
      </c:lineChart>
      <c:catAx>
        <c:axId val="158648576"/>
        <c:scaling>
          <c:orientation val="minMax"/>
        </c:scaling>
        <c:delete val="1"/>
        <c:axPos val="b"/>
        <c:numFmt formatCode="General" sourceLinked="1"/>
        <c:majorTickMark val="none"/>
        <c:minorTickMark val="none"/>
        <c:tickLblPos val="none"/>
        <c:crossAx val="158654848"/>
        <c:crosses val="autoZero"/>
        <c:auto val="1"/>
        <c:lblAlgn val="ctr"/>
        <c:lblOffset val="100"/>
        <c:noMultiLvlLbl val="1"/>
      </c:catAx>
      <c:valAx>
        <c:axId val="15865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864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44836083</c:v>
                </c:pt>
                <c:pt idx="1">
                  <c:v>45812317</c:v>
                </c:pt>
                <c:pt idx="2">
                  <c:v>46241250</c:v>
                </c:pt>
                <c:pt idx="3">
                  <c:v>69628275</c:v>
                </c:pt>
                <c:pt idx="4">
                  <c:v>69670300</c:v>
                </c:pt>
              </c:numCache>
            </c:numRef>
          </c:val>
          <c:extLst>
            <c:ext xmlns:c16="http://schemas.microsoft.com/office/drawing/2014/chart" uri="{C3380CC4-5D6E-409C-BE32-E72D297353CC}">
              <c16:uniqueId val="{00000000-856F-46A8-8402-CB02926B462F}"/>
            </c:ext>
          </c:extLst>
        </c:ser>
        <c:dLbls>
          <c:showLegendKey val="0"/>
          <c:showVal val="0"/>
          <c:showCatName val="0"/>
          <c:showSerName val="0"/>
          <c:showPercent val="0"/>
          <c:showBubbleSize val="0"/>
        </c:dLbls>
        <c:gapWidth val="150"/>
        <c:axId val="158697344"/>
        <c:axId val="15871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47725874</c:v>
                </c:pt>
                <c:pt idx="4">
                  <c:v>49580743</c:v>
                </c:pt>
              </c:numCache>
            </c:numRef>
          </c:val>
          <c:smooth val="0"/>
          <c:extLst>
            <c:ext xmlns:c16="http://schemas.microsoft.com/office/drawing/2014/chart" uri="{C3380CC4-5D6E-409C-BE32-E72D297353CC}">
              <c16:uniqueId val="{00000001-856F-46A8-8402-CB02926B462F}"/>
            </c:ext>
          </c:extLst>
        </c:ser>
        <c:dLbls>
          <c:showLegendKey val="0"/>
          <c:showVal val="0"/>
          <c:showCatName val="0"/>
          <c:showSerName val="0"/>
          <c:showPercent val="0"/>
          <c:showBubbleSize val="0"/>
        </c:dLbls>
        <c:marker val="1"/>
        <c:smooth val="0"/>
        <c:axId val="158697344"/>
        <c:axId val="158711808"/>
      </c:lineChart>
      <c:catAx>
        <c:axId val="158697344"/>
        <c:scaling>
          <c:orientation val="minMax"/>
        </c:scaling>
        <c:delete val="1"/>
        <c:axPos val="b"/>
        <c:numFmt formatCode="General" sourceLinked="1"/>
        <c:majorTickMark val="none"/>
        <c:minorTickMark val="none"/>
        <c:tickLblPos val="none"/>
        <c:crossAx val="158711808"/>
        <c:crosses val="autoZero"/>
        <c:auto val="1"/>
        <c:lblAlgn val="ctr"/>
        <c:lblOffset val="100"/>
        <c:noMultiLvlLbl val="1"/>
      </c:catAx>
      <c:valAx>
        <c:axId val="15871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869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21.6</c:v>
                </c:pt>
                <c:pt idx="1">
                  <c:v>21.5</c:v>
                </c:pt>
                <c:pt idx="2">
                  <c:v>21.4</c:v>
                </c:pt>
                <c:pt idx="3">
                  <c:v>20.7</c:v>
                </c:pt>
                <c:pt idx="4">
                  <c:v>21.7</c:v>
                </c:pt>
              </c:numCache>
            </c:numRef>
          </c:val>
          <c:extLst>
            <c:ext xmlns:c16="http://schemas.microsoft.com/office/drawing/2014/chart" uri="{C3380CC4-5D6E-409C-BE32-E72D297353CC}">
              <c16:uniqueId val="{00000000-FACD-407E-BBFB-CDE25D09C3D4}"/>
            </c:ext>
          </c:extLst>
        </c:ser>
        <c:dLbls>
          <c:showLegendKey val="0"/>
          <c:showVal val="0"/>
          <c:showCatName val="0"/>
          <c:showSerName val="0"/>
          <c:showPercent val="0"/>
          <c:showBubbleSize val="0"/>
        </c:dLbls>
        <c:gapWidth val="150"/>
        <c:axId val="255397248"/>
        <c:axId val="25541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14.9</c:v>
                </c:pt>
                <c:pt idx="4">
                  <c:v>15.6</c:v>
                </c:pt>
              </c:numCache>
            </c:numRef>
          </c:val>
          <c:smooth val="0"/>
          <c:extLst>
            <c:ext xmlns:c16="http://schemas.microsoft.com/office/drawing/2014/chart" uri="{C3380CC4-5D6E-409C-BE32-E72D297353CC}">
              <c16:uniqueId val="{00000001-FACD-407E-BBFB-CDE25D09C3D4}"/>
            </c:ext>
          </c:extLst>
        </c:ser>
        <c:dLbls>
          <c:showLegendKey val="0"/>
          <c:showVal val="0"/>
          <c:showCatName val="0"/>
          <c:showSerName val="0"/>
          <c:showPercent val="0"/>
          <c:showBubbleSize val="0"/>
        </c:dLbls>
        <c:marker val="1"/>
        <c:smooth val="0"/>
        <c:axId val="255397248"/>
        <c:axId val="255411712"/>
      </c:lineChart>
      <c:catAx>
        <c:axId val="255397248"/>
        <c:scaling>
          <c:orientation val="minMax"/>
        </c:scaling>
        <c:delete val="1"/>
        <c:axPos val="b"/>
        <c:numFmt formatCode="General" sourceLinked="1"/>
        <c:majorTickMark val="none"/>
        <c:minorTickMark val="none"/>
        <c:tickLblPos val="none"/>
        <c:crossAx val="255411712"/>
        <c:crosses val="autoZero"/>
        <c:auto val="1"/>
        <c:lblAlgn val="ctr"/>
        <c:lblOffset val="100"/>
        <c:noMultiLvlLbl val="1"/>
      </c:catAx>
      <c:valAx>
        <c:axId val="255411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39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112</c:v>
                </c:pt>
                <c:pt idx="1">
                  <c:v>96.1</c:v>
                </c:pt>
                <c:pt idx="2">
                  <c:v>117.3</c:v>
                </c:pt>
                <c:pt idx="3">
                  <c:v>109.3</c:v>
                </c:pt>
                <c:pt idx="4">
                  <c:v>106.6</c:v>
                </c:pt>
              </c:numCache>
            </c:numRef>
          </c:val>
          <c:extLst>
            <c:ext xmlns:c16="http://schemas.microsoft.com/office/drawing/2014/chart" uri="{C3380CC4-5D6E-409C-BE32-E72D297353CC}">
              <c16:uniqueId val="{00000000-23C8-46B2-A2C0-2CF5121D8703}"/>
            </c:ext>
          </c:extLst>
        </c:ser>
        <c:dLbls>
          <c:showLegendKey val="0"/>
          <c:showVal val="0"/>
          <c:showCatName val="0"/>
          <c:showSerName val="0"/>
          <c:showPercent val="0"/>
          <c:showBubbleSize val="0"/>
        </c:dLbls>
        <c:gapWidth val="150"/>
        <c:axId val="255446016"/>
        <c:axId val="25544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84.5</c:v>
                </c:pt>
                <c:pt idx="4">
                  <c:v>86</c:v>
                </c:pt>
              </c:numCache>
            </c:numRef>
          </c:val>
          <c:smooth val="0"/>
          <c:extLst>
            <c:ext xmlns:c16="http://schemas.microsoft.com/office/drawing/2014/chart" uri="{C3380CC4-5D6E-409C-BE32-E72D297353CC}">
              <c16:uniqueId val="{00000001-23C8-46B2-A2C0-2CF5121D8703}"/>
            </c:ext>
          </c:extLst>
        </c:ser>
        <c:dLbls>
          <c:showLegendKey val="0"/>
          <c:showVal val="0"/>
          <c:showCatName val="0"/>
          <c:showSerName val="0"/>
          <c:showPercent val="0"/>
          <c:showBubbleSize val="0"/>
        </c:dLbls>
        <c:marker val="1"/>
        <c:smooth val="0"/>
        <c:axId val="255446016"/>
        <c:axId val="255448192"/>
      </c:lineChart>
      <c:catAx>
        <c:axId val="255446016"/>
        <c:scaling>
          <c:orientation val="minMax"/>
        </c:scaling>
        <c:delete val="1"/>
        <c:axPos val="b"/>
        <c:numFmt formatCode="General" sourceLinked="1"/>
        <c:majorTickMark val="none"/>
        <c:minorTickMark val="none"/>
        <c:tickLblPos val="none"/>
        <c:crossAx val="255448192"/>
        <c:crosses val="autoZero"/>
        <c:auto val="1"/>
        <c:lblAlgn val="ctr"/>
        <c:lblOffset val="100"/>
        <c:noMultiLvlLbl val="1"/>
      </c:catAx>
      <c:valAx>
        <c:axId val="255448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44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T34"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静岡県浜松市　浜松市国民健康保険佐久間病院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36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8</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感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40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792704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6517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35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35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183</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101.5</v>
      </c>
      <c r="Q33" s="70"/>
      <c r="R33" s="70"/>
      <c r="S33" s="70"/>
      <c r="T33" s="70"/>
      <c r="U33" s="70"/>
      <c r="V33" s="70"/>
      <c r="W33" s="70"/>
      <c r="X33" s="70"/>
      <c r="Y33" s="70"/>
      <c r="Z33" s="70"/>
      <c r="AA33" s="70"/>
      <c r="AB33" s="70"/>
      <c r="AC33" s="70"/>
      <c r="AD33" s="71"/>
      <c r="AE33" s="69">
        <f>データ!AJ7</f>
        <v>96.4</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112</v>
      </c>
      <c r="BJ33" s="70"/>
      <c r="BK33" s="70"/>
      <c r="BL33" s="70"/>
      <c r="BM33" s="70"/>
      <c r="BN33" s="70"/>
      <c r="BO33" s="70"/>
      <c r="BP33" s="70"/>
      <c r="BQ33" s="70"/>
      <c r="BR33" s="70"/>
      <c r="BS33" s="70"/>
      <c r="BT33" s="70"/>
      <c r="BU33" s="70"/>
      <c r="BV33" s="70"/>
      <c r="BW33" s="71"/>
      <c r="BX33" s="69">
        <f>データ!AM7</f>
        <v>92.3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55.3</v>
      </c>
      <c r="DE33" s="70"/>
      <c r="DF33" s="70"/>
      <c r="DG33" s="70"/>
      <c r="DH33" s="70"/>
      <c r="DI33" s="70"/>
      <c r="DJ33" s="70"/>
      <c r="DK33" s="70"/>
      <c r="DL33" s="70"/>
      <c r="DM33" s="70"/>
      <c r="DN33" s="70"/>
      <c r="DO33" s="70"/>
      <c r="DP33" s="70"/>
      <c r="DQ33" s="70"/>
      <c r="DR33" s="71"/>
      <c r="DS33" s="69">
        <f>データ!AU7</f>
        <v>54.8</v>
      </c>
      <c r="DT33" s="70"/>
      <c r="DU33" s="70"/>
      <c r="DV33" s="70"/>
      <c r="DW33" s="70"/>
      <c r="DX33" s="70"/>
      <c r="DY33" s="70"/>
      <c r="DZ33" s="70"/>
      <c r="EA33" s="70"/>
      <c r="EB33" s="70"/>
      <c r="EC33" s="70"/>
      <c r="ED33" s="70"/>
      <c r="EE33" s="70"/>
      <c r="EF33" s="70"/>
      <c r="EG33" s="71"/>
      <c r="EH33" s="69">
        <f>データ!AV7</f>
        <v>44.6</v>
      </c>
      <c r="EI33" s="70"/>
      <c r="EJ33" s="70"/>
      <c r="EK33" s="70"/>
      <c r="EL33" s="70"/>
      <c r="EM33" s="70"/>
      <c r="EN33" s="70"/>
      <c r="EO33" s="70"/>
      <c r="EP33" s="70"/>
      <c r="EQ33" s="70"/>
      <c r="ER33" s="70"/>
      <c r="ES33" s="70"/>
      <c r="ET33" s="70"/>
      <c r="EU33" s="70"/>
      <c r="EV33" s="71"/>
      <c r="EW33" s="69">
        <f>データ!AW7</f>
        <v>45.8</v>
      </c>
      <c r="EX33" s="70"/>
      <c r="EY33" s="70"/>
      <c r="EZ33" s="70"/>
      <c r="FA33" s="70"/>
      <c r="FB33" s="70"/>
      <c r="FC33" s="70"/>
      <c r="FD33" s="70"/>
      <c r="FE33" s="70"/>
      <c r="FF33" s="70"/>
      <c r="FG33" s="70"/>
      <c r="FH33" s="70"/>
      <c r="FI33" s="70"/>
      <c r="FJ33" s="70"/>
      <c r="FK33" s="71"/>
      <c r="FL33" s="69">
        <f>データ!AX7</f>
        <v>47.6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51.7</v>
      </c>
      <c r="GS33" s="70"/>
      <c r="GT33" s="70"/>
      <c r="GU33" s="70"/>
      <c r="GV33" s="70"/>
      <c r="GW33" s="70"/>
      <c r="GX33" s="70"/>
      <c r="GY33" s="70"/>
      <c r="GZ33" s="70"/>
      <c r="HA33" s="70"/>
      <c r="HB33" s="70"/>
      <c r="HC33" s="70"/>
      <c r="HD33" s="70"/>
      <c r="HE33" s="70"/>
      <c r="HF33" s="71"/>
      <c r="HG33" s="69">
        <f>データ!BF7</f>
        <v>51.3</v>
      </c>
      <c r="HH33" s="70"/>
      <c r="HI33" s="70"/>
      <c r="HJ33" s="70"/>
      <c r="HK33" s="70"/>
      <c r="HL33" s="70"/>
      <c r="HM33" s="70"/>
      <c r="HN33" s="70"/>
      <c r="HO33" s="70"/>
      <c r="HP33" s="70"/>
      <c r="HQ33" s="70"/>
      <c r="HR33" s="70"/>
      <c r="HS33" s="70"/>
      <c r="HT33" s="70"/>
      <c r="HU33" s="71"/>
      <c r="HV33" s="69">
        <f>データ!BG7</f>
        <v>41.2</v>
      </c>
      <c r="HW33" s="70"/>
      <c r="HX33" s="70"/>
      <c r="HY33" s="70"/>
      <c r="HZ33" s="70"/>
      <c r="IA33" s="70"/>
      <c r="IB33" s="70"/>
      <c r="IC33" s="70"/>
      <c r="ID33" s="70"/>
      <c r="IE33" s="70"/>
      <c r="IF33" s="70"/>
      <c r="IG33" s="70"/>
      <c r="IH33" s="70"/>
      <c r="II33" s="70"/>
      <c r="IJ33" s="71"/>
      <c r="IK33" s="69">
        <f>データ!BH7</f>
        <v>42.3</v>
      </c>
      <c r="IL33" s="70"/>
      <c r="IM33" s="70"/>
      <c r="IN33" s="70"/>
      <c r="IO33" s="70"/>
      <c r="IP33" s="70"/>
      <c r="IQ33" s="70"/>
      <c r="IR33" s="70"/>
      <c r="IS33" s="70"/>
      <c r="IT33" s="70"/>
      <c r="IU33" s="70"/>
      <c r="IV33" s="70"/>
      <c r="IW33" s="70"/>
      <c r="IX33" s="70"/>
      <c r="IY33" s="71"/>
      <c r="IZ33" s="69">
        <f>データ!BI7</f>
        <v>44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68.5</v>
      </c>
      <c r="KG33" s="70"/>
      <c r="KH33" s="70"/>
      <c r="KI33" s="70"/>
      <c r="KJ33" s="70"/>
      <c r="KK33" s="70"/>
      <c r="KL33" s="70"/>
      <c r="KM33" s="70"/>
      <c r="KN33" s="70"/>
      <c r="KO33" s="70"/>
      <c r="KP33" s="70"/>
      <c r="KQ33" s="70"/>
      <c r="KR33" s="70"/>
      <c r="KS33" s="70"/>
      <c r="KT33" s="71"/>
      <c r="KU33" s="69">
        <f>データ!BQ7</f>
        <v>76</v>
      </c>
      <c r="KV33" s="70"/>
      <c r="KW33" s="70"/>
      <c r="KX33" s="70"/>
      <c r="KY33" s="70"/>
      <c r="KZ33" s="70"/>
      <c r="LA33" s="70"/>
      <c r="LB33" s="70"/>
      <c r="LC33" s="70"/>
      <c r="LD33" s="70"/>
      <c r="LE33" s="70"/>
      <c r="LF33" s="70"/>
      <c r="LG33" s="70"/>
      <c r="LH33" s="70"/>
      <c r="LI33" s="71"/>
      <c r="LJ33" s="69">
        <f>データ!BR7</f>
        <v>52.2</v>
      </c>
      <c r="LK33" s="70"/>
      <c r="LL33" s="70"/>
      <c r="LM33" s="70"/>
      <c r="LN33" s="70"/>
      <c r="LO33" s="70"/>
      <c r="LP33" s="70"/>
      <c r="LQ33" s="70"/>
      <c r="LR33" s="70"/>
      <c r="LS33" s="70"/>
      <c r="LT33" s="70"/>
      <c r="LU33" s="70"/>
      <c r="LV33" s="70"/>
      <c r="LW33" s="70"/>
      <c r="LX33" s="71"/>
      <c r="LY33" s="69">
        <f>データ!BS7</f>
        <v>62.4</v>
      </c>
      <c r="LZ33" s="70"/>
      <c r="MA33" s="70"/>
      <c r="MB33" s="70"/>
      <c r="MC33" s="70"/>
      <c r="MD33" s="70"/>
      <c r="ME33" s="70"/>
      <c r="MF33" s="70"/>
      <c r="MG33" s="70"/>
      <c r="MH33" s="70"/>
      <c r="MI33" s="70"/>
      <c r="MJ33" s="70"/>
      <c r="MK33" s="70"/>
      <c r="ML33" s="70"/>
      <c r="MM33" s="71"/>
      <c r="MN33" s="69">
        <f>データ!BT7</f>
        <v>61.7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21608</v>
      </c>
      <c r="Q55" s="67"/>
      <c r="R55" s="67"/>
      <c r="S55" s="67"/>
      <c r="T55" s="67"/>
      <c r="U55" s="67"/>
      <c r="V55" s="67"/>
      <c r="W55" s="67"/>
      <c r="X55" s="67"/>
      <c r="Y55" s="67"/>
      <c r="Z55" s="67"/>
      <c r="AA55" s="67"/>
      <c r="AB55" s="67"/>
      <c r="AC55" s="67"/>
      <c r="AD55" s="68"/>
      <c r="AE55" s="66">
        <f>データ!CB7</f>
        <v>21008</v>
      </c>
      <c r="AF55" s="67"/>
      <c r="AG55" s="67"/>
      <c r="AH55" s="67"/>
      <c r="AI55" s="67"/>
      <c r="AJ55" s="67"/>
      <c r="AK55" s="67"/>
      <c r="AL55" s="67"/>
      <c r="AM55" s="67"/>
      <c r="AN55" s="67"/>
      <c r="AO55" s="67"/>
      <c r="AP55" s="67"/>
      <c r="AQ55" s="67"/>
      <c r="AR55" s="67"/>
      <c r="AS55" s="68"/>
      <c r="AT55" s="66">
        <f>データ!CC7</f>
        <v>21535</v>
      </c>
      <c r="AU55" s="67"/>
      <c r="AV55" s="67"/>
      <c r="AW55" s="67"/>
      <c r="AX55" s="67"/>
      <c r="AY55" s="67"/>
      <c r="AZ55" s="67"/>
      <c r="BA55" s="67"/>
      <c r="BB55" s="67"/>
      <c r="BC55" s="67"/>
      <c r="BD55" s="67"/>
      <c r="BE55" s="67"/>
      <c r="BF55" s="67"/>
      <c r="BG55" s="67"/>
      <c r="BH55" s="68"/>
      <c r="BI55" s="66">
        <f>データ!CD7</f>
        <v>24637</v>
      </c>
      <c r="BJ55" s="67"/>
      <c r="BK55" s="67"/>
      <c r="BL55" s="67"/>
      <c r="BM55" s="67"/>
      <c r="BN55" s="67"/>
      <c r="BO55" s="67"/>
      <c r="BP55" s="67"/>
      <c r="BQ55" s="67"/>
      <c r="BR55" s="67"/>
      <c r="BS55" s="67"/>
      <c r="BT55" s="67"/>
      <c r="BU55" s="67"/>
      <c r="BV55" s="67"/>
      <c r="BW55" s="68"/>
      <c r="BX55" s="66">
        <f>データ!CE7</f>
        <v>27332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10071</v>
      </c>
      <c r="DE55" s="67"/>
      <c r="DF55" s="67"/>
      <c r="DG55" s="67"/>
      <c r="DH55" s="67"/>
      <c r="DI55" s="67"/>
      <c r="DJ55" s="67"/>
      <c r="DK55" s="67"/>
      <c r="DL55" s="67"/>
      <c r="DM55" s="67"/>
      <c r="DN55" s="67"/>
      <c r="DO55" s="67"/>
      <c r="DP55" s="67"/>
      <c r="DQ55" s="67"/>
      <c r="DR55" s="68"/>
      <c r="DS55" s="66">
        <f>データ!CM7</f>
        <v>10059</v>
      </c>
      <c r="DT55" s="67"/>
      <c r="DU55" s="67"/>
      <c r="DV55" s="67"/>
      <c r="DW55" s="67"/>
      <c r="DX55" s="67"/>
      <c r="DY55" s="67"/>
      <c r="DZ55" s="67"/>
      <c r="EA55" s="67"/>
      <c r="EB55" s="67"/>
      <c r="EC55" s="67"/>
      <c r="ED55" s="67"/>
      <c r="EE55" s="67"/>
      <c r="EF55" s="67"/>
      <c r="EG55" s="68"/>
      <c r="EH55" s="66">
        <f>データ!CN7</f>
        <v>10123</v>
      </c>
      <c r="EI55" s="67"/>
      <c r="EJ55" s="67"/>
      <c r="EK55" s="67"/>
      <c r="EL55" s="67"/>
      <c r="EM55" s="67"/>
      <c r="EN55" s="67"/>
      <c r="EO55" s="67"/>
      <c r="EP55" s="67"/>
      <c r="EQ55" s="67"/>
      <c r="ER55" s="67"/>
      <c r="ES55" s="67"/>
      <c r="ET55" s="67"/>
      <c r="EU55" s="67"/>
      <c r="EV55" s="68"/>
      <c r="EW55" s="66">
        <f>データ!CO7</f>
        <v>10631</v>
      </c>
      <c r="EX55" s="67"/>
      <c r="EY55" s="67"/>
      <c r="EZ55" s="67"/>
      <c r="FA55" s="67"/>
      <c r="FB55" s="67"/>
      <c r="FC55" s="67"/>
      <c r="FD55" s="67"/>
      <c r="FE55" s="67"/>
      <c r="FF55" s="67"/>
      <c r="FG55" s="67"/>
      <c r="FH55" s="67"/>
      <c r="FI55" s="67"/>
      <c r="FJ55" s="67"/>
      <c r="FK55" s="68"/>
      <c r="FL55" s="66">
        <f>データ!CP7</f>
        <v>11344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112</v>
      </c>
      <c r="GS55" s="70"/>
      <c r="GT55" s="70"/>
      <c r="GU55" s="70"/>
      <c r="GV55" s="70"/>
      <c r="GW55" s="70"/>
      <c r="GX55" s="70"/>
      <c r="GY55" s="70"/>
      <c r="GZ55" s="70"/>
      <c r="HA55" s="70"/>
      <c r="HB55" s="70"/>
      <c r="HC55" s="70"/>
      <c r="HD55" s="70"/>
      <c r="HE55" s="70"/>
      <c r="HF55" s="71"/>
      <c r="HG55" s="69">
        <f>データ!CX7</f>
        <v>96.1</v>
      </c>
      <c r="HH55" s="70"/>
      <c r="HI55" s="70"/>
      <c r="HJ55" s="70"/>
      <c r="HK55" s="70"/>
      <c r="HL55" s="70"/>
      <c r="HM55" s="70"/>
      <c r="HN55" s="70"/>
      <c r="HO55" s="70"/>
      <c r="HP55" s="70"/>
      <c r="HQ55" s="70"/>
      <c r="HR55" s="70"/>
      <c r="HS55" s="70"/>
      <c r="HT55" s="70"/>
      <c r="HU55" s="71"/>
      <c r="HV55" s="69">
        <f>データ!CY7</f>
        <v>117.3</v>
      </c>
      <c r="HW55" s="70"/>
      <c r="HX55" s="70"/>
      <c r="HY55" s="70"/>
      <c r="HZ55" s="70"/>
      <c r="IA55" s="70"/>
      <c r="IB55" s="70"/>
      <c r="IC55" s="70"/>
      <c r="ID55" s="70"/>
      <c r="IE55" s="70"/>
      <c r="IF55" s="70"/>
      <c r="IG55" s="70"/>
      <c r="IH55" s="70"/>
      <c r="II55" s="70"/>
      <c r="IJ55" s="71"/>
      <c r="IK55" s="69">
        <f>データ!CZ7</f>
        <v>109.3</v>
      </c>
      <c r="IL55" s="70"/>
      <c r="IM55" s="70"/>
      <c r="IN55" s="70"/>
      <c r="IO55" s="70"/>
      <c r="IP55" s="70"/>
      <c r="IQ55" s="70"/>
      <c r="IR55" s="70"/>
      <c r="IS55" s="70"/>
      <c r="IT55" s="70"/>
      <c r="IU55" s="70"/>
      <c r="IV55" s="70"/>
      <c r="IW55" s="70"/>
      <c r="IX55" s="70"/>
      <c r="IY55" s="71"/>
      <c r="IZ55" s="69">
        <f>データ!DA7</f>
        <v>106.6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21.6</v>
      </c>
      <c r="KG55" s="70"/>
      <c r="KH55" s="70"/>
      <c r="KI55" s="70"/>
      <c r="KJ55" s="70"/>
      <c r="KK55" s="70"/>
      <c r="KL55" s="70"/>
      <c r="KM55" s="70"/>
      <c r="KN55" s="70"/>
      <c r="KO55" s="70"/>
      <c r="KP55" s="70"/>
      <c r="KQ55" s="70"/>
      <c r="KR55" s="70"/>
      <c r="KS55" s="70"/>
      <c r="KT55" s="71"/>
      <c r="KU55" s="69">
        <f>データ!DI7</f>
        <v>21.5</v>
      </c>
      <c r="KV55" s="70"/>
      <c r="KW55" s="70"/>
      <c r="KX55" s="70"/>
      <c r="KY55" s="70"/>
      <c r="KZ55" s="70"/>
      <c r="LA55" s="70"/>
      <c r="LB55" s="70"/>
      <c r="LC55" s="70"/>
      <c r="LD55" s="70"/>
      <c r="LE55" s="70"/>
      <c r="LF55" s="70"/>
      <c r="LG55" s="70"/>
      <c r="LH55" s="70"/>
      <c r="LI55" s="71"/>
      <c r="LJ55" s="69">
        <f>データ!DJ7</f>
        <v>21.4</v>
      </c>
      <c r="LK55" s="70"/>
      <c r="LL55" s="70"/>
      <c r="LM55" s="70"/>
      <c r="LN55" s="70"/>
      <c r="LO55" s="70"/>
      <c r="LP55" s="70"/>
      <c r="LQ55" s="70"/>
      <c r="LR55" s="70"/>
      <c r="LS55" s="70"/>
      <c r="LT55" s="70"/>
      <c r="LU55" s="70"/>
      <c r="LV55" s="70"/>
      <c r="LW55" s="70"/>
      <c r="LX55" s="71"/>
      <c r="LY55" s="69">
        <f>データ!DK7</f>
        <v>20.7</v>
      </c>
      <c r="LZ55" s="70"/>
      <c r="MA55" s="70"/>
      <c r="MB55" s="70"/>
      <c r="MC55" s="70"/>
      <c r="MD55" s="70"/>
      <c r="ME55" s="70"/>
      <c r="MF55" s="70"/>
      <c r="MG55" s="70"/>
      <c r="MH55" s="70"/>
      <c r="MI55" s="70"/>
      <c r="MJ55" s="70"/>
      <c r="MK55" s="70"/>
      <c r="ML55" s="70"/>
      <c r="MM55" s="71"/>
      <c r="MN55" s="69">
        <f>データ!DL7</f>
        <v>21.7</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43.4</v>
      </c>
      <c r="DH79" s="70"/>
      <c r="DI79" s="70"/>
      <c r="DJ79" s="70"/>
      <c r="DK79" s="70"/>
      <c r="DL79" s="70"/>
      <c r="DM79" s="70"/>
      <c r="DN79" s="70"/>
      <c r="DO79" s="70"/>
      <c r="DP79" s="70"/>
      <c r="DQ79" s="70"/>
      <c r="DR79" s="70"/>
      <c r="DS79" s="70"/>
      <c r="DT79" s="70"/>
      <c r="DU79" s="71"/>
      <c r="DV79" s="69">
        <f>データ!EE7</f>
        <v>44.9</v>
      </c>
      <c r="DW79" s="70"/>
      <c r="DX79" s="70"/>
      <c r="DY79" s="70"/>
      <c r="DZ79" s="70"/>
      <c r="EA79" s="70"/>
      <c r="EB79" s="70"/>
      <c r="EC79" s="70"/>
      <c r="ED79" s="70"/>
      <c r="EE79" s="70"/>
      <c r="EF79" s="70"/>
      <c r="EG79" s="70"/>
      <c r="EH79" s="70"/>
      <c r="EI79" s="70"/>
      <c r="EJ79" s="71"/>
      <c r="EK79" s="69">
        <f>データ!EF7</f>
        <v>45.4</v>
      </c>
      <c r="EL79" s="70"/>
      <c r="EM79" s="70"/>
      <c r="EN79" s="70"/>
      <c r="EO79" s="70"/>
      <c r="EP79" s="70"/>
      <c r="EQ79" s="70"/>
      <c r="ER79" s="70"/>
      <c r="ES79" s="70"/>
      <c r="ET79" s="70"/>
      <c r="EU79" s="70"/>
      <c r="EV79" s="70"/>
      <c r="EW79" s="70"/>
      <c r="EX79" s="70"/>
      <c r="EY79" s="71"/>
      <c r="EZ79" s="69">
        <f>データ!EG7</f>
        <v>48.6</v>
      </c>
      <c r="FA79" s="70"/>
      <c r="FB79" s="70"/>
      <c r="FC79" s="70"/>
      <c r="FD79" s="70"/>
      <c r="FE79" s="70"/>
      <c r="FF79" s="70"/>
      <c r="FG79" s="70"/>
      <c r="FH79" s="70"/>
      <c r="FI79" s="70"/>
      <c r="FJ79" s="70"/>
      <c r="FK79" s="70"/>
      <c r="FL79" s="70"/>
      <c r="FM79" s="70"/>
      <c r="FN79" s="71"/>
      <c r="FO79" s="69">
        <f>データ!EH7</f>
        <v>51.3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81.2</v>
      </c>
      <c r="GU79" s="70"/>
      <c r="GV79" s="70"/>
      <c r="GW79" s="70"/>
      <c r="GX79" s="70"/>
      <c r="GY79" s="70"/>
      <c r="GZ79" s="70"/>
      <c r="HA79" s="70"/>
      <c r="HB79" s="70"/>
      <c r="HC79" s="70"/>
      <c r="HD79" s="70"/>
      <c r="HE79" s="70"/>
      <c r="HF79" s="70"/>
      <c r="HG79" s="70"/>
      <c r="HH79" s="71"/>
      <c r="HI79" s="69">
        <f>データ!EP7</f>
        <v>79</v>
      </c>
      <c r="HJ79" s="70"/>
      <c r="HK79" s="70"/>
      <c r="HL79" s="70"/>
      <c r="HM79" s="70"/>
      <c r="HN79" s="70"/>
      <c r="HO79" s="70"/>
      <c r="HP79" s="70"/>
      <c r="HQ79" s="70"/>
      <c r="HR79" s="70"/>
      <c r="HS79" s="70"/>
      <c r="HT79" s="70"/>
      <c r="HU79" s="70"/>
      <c r="HV79" s="70"/>
      <c r="HW79" s="71"/>
      <c r="HX79" s="69">
        <f>データ!EQ7</f>
        <v>79.3</v>
      </c>
      <c r="HY79" s="70"/>
      <c r="HZ79" s="70"/>
      <c r="IA79" s="70"/>
      <c r="IB79" s="70"/>
      <c r="IC79" s="70"/>
      <c r="ID79" s="70"/>
      <c r="IE79" s="70"/>
      <c r="IF79" s="70"/>
      <c r="IG79" s="70"/>
      <c r="IH79" s="70"/>
      <c r="II79" s="70"/>
      <c r="IJ79" s="70"/>
      <c r="IK79" s="70"/>
      <c r="IL79" s="71"/>
      <c r="IM79" s="69">
        <f>データ!ER7</f>
        <v>84</v>
      </c>
      <c r="IN79" s="70"/>
      <c r="IO79" s="70"/>
      <c r="IP79" s="70"/>
      <c r="IQ79" s="70"/>
      <c r="IR79" s="70"/>
      <c r="IS79" s="70"/>
      <c r="IT79" s="70"/>
      <c r="IU79" s="70"/>
      <c r="IV79" s="70"/>
      <c r="IW79" s="70"/>
      <c r="IX79" s="70"/>
      <c r="IY79" s="70"/>
      <c r="IZ79" s="70"/>
      <c r="JA79" s="71"/>
      <c r="JB79" s="69">
        <f>データ!ES7</f>
        <v>87.1</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44836083</v>
      </c>
      <c r="KH79" s="67"/>
      <c r="KI79" s="67"/>
      <c r="KJ79" s="67"/>
      <c r="KK79" s="67"/>
      <c r="KL79" s="67"/>
      <c r="KM79" s="67"/>
      <c r="KN79" s="67"/>
      <c r="KO79" s="67"/>
      <c r="KP79" s="67"/>
      <c r="KQ79" s="67"/>
      <c r="KR79" s="67"/>
      <c r="KS79" s="67"/>
      <c r="KT79" s="67"/>
      <c r="KU79" s="68"/>
      <c r="KV79" s="66">
        <f>データ!FA7</f>
        <v>45812317</v>
      </c>
      <c r="KW79" s="67"/>
      <c r="KX79" s="67"/>
      <c r="KY79" s="67"/>
      <c r="KZ79" s="67"/>
      <c r="LA79" s="67"/>
      <c r="LB79" s="67"/>
      <c r="LC79" s="67"/>
      <c r="LD79" s="67"/>
      <c r="LE79" s="67"/>
      <c r="LF79" s="67"/>
      <c r="LG79" s="67"/>
      <c r="LH79" s="67"/>
      <c r="LI79" s="67"/>
      <c r="LJ79" s="68"/>
      <c r="LK79" s="66">
        <f>データ!FB7</f>
        <v>46241250</v>
      </c>
      <c r="LL79" s="67"/>
      <c r="LM79" s="67"/>
      <c r="LN79" s="67"/>
      <c r="LO79" s="67"/>
      <c r="LP79" s="67"/>
      <c r="LQ79" s="67"/>
      <c r="LR79" s="67"/>
      <c r="LS79" s="67"/>
      <c r="LT79" s="67"/>
      <c r="LU79" s="67"/>
      <c r="LV79" s="67"/>
      <c r="LW79" s="67"/>
      <c r="LX79" s="67"/>
      <c r="LY79" s="68"/>
      <c r="LZ79" s="66">
        <f>データ!FC7</f>
        <v>69628275</v>
      </c>
      <c r="MA79" s="67"/>
      <c r="MB79" s="67"/>
      <c r="MC79" s="67"/>
      <c r="MD79" s="67"/>
      <c r="ME79" s="67"/>
      <c r="MF79" s="67"/>
      <c r="MG79" s="67"/>
      <c r="MH79" s="67"/>
      <c r="MI79" s="67"/>
      <c r="MJ79" s="67"/>
      <c r="MK79" s="67"/>
      <c r="ML79" s="67"/>
      <c r="MM79" s="67"/>
      <c r="MN79" s="68"/>
      <c r="MO79" s="66">
        <f>データ!FD7</f>
        <v>69670300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YTkaBx7T88yYCb5xKUX6EkXFeAtss1O4X1lNDBhoEKt6PG0SSMYH88Z/dAUZX5gzC/i5MmE+vCLtnf5lMJRHjg==" saltValue="Hy/3Iq+pjhrRCxUhoI8cn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150</v>
      </c>
      <c r="AY5" s="49" t="s">
        <v>151</v>
      </c>
      <c r="AZ5" s="49" t="s">
        <v>152</v>
      </c>
      <c r="BA5" s="49" t="s">
        <v>153</v>
      </c>
      <c r="BB5" s="49" t="s">
        <v>154</v>
      </c>
      <c r="BC5" s="49" t="s">
        <v>155</v>
      </c>
      <c r="BD5" s="49" t="s">
        <v>156</v>
      </c>
      <c r="BE5" s="49" t="s">
        <v>157</v>
      </c>
      <c r="BF5" s="49" t="s">
        <v>159</v>
      </c>
      <c r="BG5" s="49" t="s">
        <v>148</v>
      </c>
      <c r="BH5" s="49" t="s">
        <v>149</v>
      </c>
      <c r="BI5" s="49" t="s">
        <v>160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157</v>
      </c>
      <c r="CB5" s="49" t="s">
        <v>147</v>
      </c>
      <c r="CC5" s="49" t="s">
        <v>148</v>
      </c>
      <c r="CD5" s="49" t="s">
        <v>149</v>
      </c>
      <c r="CE5" s="49" t="s">
        <v>160</v>
      </c>
      <c r="CF5" s="49" t="s">
        <v>151</v>
      </c>
      <c r="CG5" s="49" t="s">
        <v>152</v>
      </c>
      <c r="CH5" s="49" t="s">
        <v>153</v>
      </c>
      <c r="CI5" s="49" t="s">
        <v>154</v>
      </c>
      <c r="CJ5" s="49" t="s">
        <v>155</v>
      </c>
      <c r="CK5" s="49" t="s">
        <v>156</v>
      </c>
      <c r="CL5" s="49" t="s">
        <v>157</v>
      </c>
      <c r="CM5" s="49" t="s">
        <v>147</v>
      </c>
      <c r="CN5" s="49" t="s">
        <v>148</v>
      </c>
      <c r="CO5" s="49" t="s">
        <v>158</v>
      </c>
      <c r="CP5" s="49" t="s">
        <v>160</v>
      </c>
      <c r="CQ5" s="49" t="s">
        <v>151</v>
      </c>
      <c r="CR5" s="49" t="s">
        <v>152</v>
      </c>
      <c r="CS5" s="49" t="s">
        <v>153</v>
      </c>
      <c r="CT5" s="49" t="s">
        <v>154</v>
      </c>
      <c r="CU5" s="49" t="s">
        <v>155</v>
      </c>
      <c r="CV5" s="49" t="s">
        <v>156</v>
      </c>
      <c r="CW5" s="49" t="s">
        <v>157</v>
      </c>
      <c r="CX5" s="49" t="s">
        <v>159</v>
      </c>
      <c r="CY5" s="49" t="s">
        <v>161</v>
      </c>
      <c r="CZ5" s="49" t="s">
        <v>158</v>
      </c>
      <c r="DA5" s="49" t="s">
        <v>160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159</v>
      </c>
      <c r="DU5" s="49" t="s">
        <v>161</v>
      </c>
      <c r="DV5" s="49" t="s">
        <v>149</v>
      </c>
      <c r="DW5" s="49" t="s">
        <v>160</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162</v>
      </c>
      <c r="EZ5" s="49" t="s">
        <v>157</v>
      </c>
      <c r="FA5" s="49" t="s">
        <v>147</v>
      </c>
      <c r="FB5" s="49" t="s">
        <v>148</v>
      </c>
      <c r="FC5" s="49" t="s">
        <v>149</v>
      </c>
      <c r="FD5" s="49" t="s">
        <v>160</v>
      </c>
      <c r="FE5" s="49" t="s">
        <v>151</v>
      </c>
      <c r="FF5" s="49" t="s">
        <v>152</v>
      </c>
      <c r="FG5" s="49" t="s">
        <v>153</v>
      </c>
      <c r="FH5" s="49" t="s">
        <v>154</v>
      </c>
      <c r="FI5" s="49" t="s">
        <v>155</v>
      </c>
      <c r="FJ5" s="49" t="s">
        <v>156</v>
      </c>
    </row>
    <row r="6" spans="1:166" s="54" customFormat="1" x14ac:dyDescent="0.15">
      <c r="A6" s="35" t="s">
        <v>163</v>
      </c>
      <c r="B6" s="50">
        <f>B8</f>
        <v>2022</v>
      </c>
      <c r="C6" s="50">
        <f t="shared" ref="C6:M6" si="2">C8</f>
        <v>221309</v>
      </c>
      <c r="D6" s="50">
        <f t="shared" si="2"/>
        <v>46</v>
      </c>
      <c r="E6" s="50">
        <f t="shared" si="2"/>
        <v>6</v>
      </c>
      <c r="F6" s="50">
        <f t="shared" si="2"/>
        <v>0</v>
      </c>
      <c r="G6" s="50">
        <f t="shared" si="2"/>
        <v>3</v>
      </c>
      <c r="H6" s="147" t="str">
        <f>IF(H8&lt;&gt;I8,H8,"")&amp;IF(I8&lt;&gt;J8,I8,"")&amp;"　"&amp;J8</f>
        <v>静岡県浜松市　浜松市国民健康保険佐久間病院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8</v>
      </c>
      <c r="R6" s="50" t="str">
        <f t="shared" si="3"/>
        <v>-</v>
      </c>
      <c r="S6" s="50" t="str">
        <f t="shared" si="3"/>
        <v>ド</v>
      </c>
      <c r="T6" s="50" t="str">
        <f t="shared" si="3"/>
        <v>救 感 へ</v>
      </c>
      <c r="U6" s="51">
        <f>U8</f>
        <v>792704</v>
      </c>
      <c r="V6" s="51">
        <f>V8</f>
        <v>6517</v>
      </c>
      <c r="W6" s="50" t="str">
        <f>W8</f>
        <v>第１種該当</v>
      </c>
      <c r="X6" s="50" t="str">
        <f t="shared" ref="X6" si="4">X8</f>
        <v>-</v>
      </c>
      <c r="Y6" s="50" t="str">
        <f t="shared" si="3"/>
        <v>１３：１</v>
      </c>
      <c r="Z6" s="51">
        <f t="shared" si="3"/>
        <v>36</v>
      </c>
      <c r="AA6" s="51" t="str">
        <f t="shared" si="3"/>
        <v>-</v>
      </c>
      <c r="AB6" s="51" t="str">
        <f t="shared" si="3"/>
        <v>-</v>
      </c>
      <c r="AC6" s="51" t="str">
        <f t="shared" si="3"/>
        <v>-</v>
      </c>
      <c r="AD6" s="51">
        <f t="shared" si="3"/>
        <v>4</v>
      </c>
      <c r="AE6" s="51">
        <f t="shared" si="3"/>
        <v>40</v>
      </c>
      <c r="AF6" s="51">
        <f t="shared" si="3"/>
        <v>35</v>
      </c>
      <c r="AG6" s="51" t="str">
        <f t="shared" si="3"/>
        <v>-</v>
      </c>
      <c r="AH6" s="51">
        <f t="shared" si="3"/>
        <v>35</v>
      </c>
      <c r="AI6" s="52">
        <f>IF(AI8="-",NA(),AI8)</f>
        <v>101.5</v>
      </c>
      <c r="AJ6" s="52">
        <f t="shared" ref="AJ6:AR6" si="5">IF(AJ8="-",NA(),AJ8)</f>
        <v>96.4</v>
      </c>
      <c r="AK6" s="52">
        <f t="shared" si="5"/>
        <v>100.4</v>
      </c>
      <c r="AL6" s="52">
        <f t="shared" si="5"/>
        <v>112</v>
      </c>
      <c r="AM6" s="52">
        <f t="shared" si="5"/>
        <v>92.3</v>
      </c>
      <c r="AN6" s="52">
        <f t="shared" si="5"/>
        <v>97.5</v>
      </c>
      <c r="AO6" s="52">
        <f t="shared" si="5"/>
        <v>97.7</v>
      </c>
      <c r="AP6" s="52">
        <f t="shared" si="5"/>
        <v>100.7</v>
      </c>
      <c r="AQ6" s="52">
        <f t="shared" si="5"/>
        <v>101.9</v>
      </c>
      <c r="AR6" s="52">
        <f t="shared" si="5"/>
        <v>100.9</v>
      </c>
      <c r="AS6" s="52" t="str">
        <f>IF(AS8="-","【-】","【"&amp;SUBSTITUTE(TEXT(AS8,"#,##0.0"),"-","△")&amp;"】")</f>
        <v>【103.5】</v>
      </c>
      <c r="AT6" s="52">
        <f>IF(AT8="-",NA(),AT8)</f>
        <v>55.3</v>
      </c>
      <c r="AU6" s="52">
        <f t="shared" ref="AU6:BC6" si="6">IF(AU8="-",NA(),AU8)</f>
        <v>54.8</v>
      </c>
      <c r="AV6" s="52">
        <f t="shared" si="6"/>
        <v>44.6</v>
      </c>
      <c r="AW6" s="52">
        <f t="shared" si="6"/>
        <v>45.8</v>
      </c>
      <c r="AX6" s="52">
        <f t="shared" si="6"/>
        <v>47.6</v>
      </c>
      <c r="AY6" s="52">
        <f t="shared" si="6"/>
        <v>77</v>
      </c>
      <c r="AZ6" s="52">
        <f t="shared" si="6"/>
        <v>77.099999999999994</v>
      </c>
      <c r="BA6" s="52">
        <f t="shared" si="6"/>
        <v>73.8</v>
      </c>
      <c r="BB6" s="52">
        <f t="shared" si="6"/>
        <v>67.599999999999994</v>
      </c>
      <c r="BC6" s="52">
        <f t="shared" si="6"/>
        <v>65.8</v>
      </c>
      <c r="BD6" s="52" t="str">
        <f>IF(BD8="-","【-】","【"&amp;SUBSTITUTE(TEXT(BD8,"#,##0.0"),"-","△")&amp;"】")</f>
        <v>【86.4】</v>
      </c>
      <c r="BE6" s="52">
        <f>IF(BE8="-",NA(),BE8)</f>
        <v>51.7</v>
      </c>
      <c r="BF6" s="52">
        <f t="shared" ref="BF6:BN6" si="7">IF(BF8="-",NA(),BF8)</f>
        <v>51.3</v>
      </c>
      <c r="BG6" s="52">
        <f t="shared" si="7"/>
        <v>41.2</v>
      </c>
      <c r="BH6" s="52">
        <f t="shared" si="7"/>
        <v>42.3</v>
      </c>
      <c r="BI6" s="52">
        <f t="shared" si="7"/>
        <v>44</v>
      </c>
      <c r="BJ6" s="52">
        <f t="shared" si="7"/>
        <v>73.2</v>
      </c>
      <c r="BK6" s="52">
        <f t="shared" si="7"/>
        <v>73.2</v>
      </c>
      <c r="BL6" s="52">
        <f t="shared" si="7"/>
        <v>69.900000000000006</v>
      </c>
      <c r="BM6" s="52">
        <f t="shared" si="7"/>
        <v>63.2</v>
      </c>
      <c r="BN6" s="52">
        <f t="shared" si="7"/>
        <v>61.4</v>
      </c>
      <c r="BO6" s="52" t="str">
        <f>IF(BO8="-","【-】","【"&amp;SUBSTITUTE(TEXT(BO8,"#,##0.0"),"-","△")&amp;"】")</f>
        <v>【83.7】</v>
      </c>
      <c r="BP6" s="52">
        <f>IF(BP8="-",NA(),BP8)</f>
        <v>68.5</v>
      </c>
      <c r="BQ6" s="52">
        <f t="shared" ref="BQ6:BY6" si="8">IF(BQ8="-",NA(),BQ8)</f>
        <v>76</v>
      </c>
      <c r="BR6" s="52">
        <f t="shared" si="8"/>
        <v>52.2</v>
      </c>
      <c r="BS6" s="52">
        <f t="shared" si="8"/>
        <v>62.4</v>
      </c>
      <c r="BT6" s="52">
        <f t="shared" si="8"/>
        <v>61.7</v>
      </c>
      <c r="BU6" s="52">
        <f t="shared" si="8"/>
        <v>66.900000000000006</v>
      </c>
      <c r="BV6" s="52">
        <f t="shared" si="8"/>
        <v>66.099999999999994</v>
      </c>
      <c r="BW6" s="52">
        <f t="shared" si="8"/>
        <v>62.3</v>
      </c>
      <c r="BX6" s="52">
        <f t="shared" si="8"/>
        <v>56.5</v>
      </c>
      <c r="BY6" s="52">
        <f t="shared" si="8"/>
        <v>53.9</v>
      </c>
      <c r="BZ6" s="52" t="str">
        <f>IF(BZ8="-","【-】","【"&amp;SUBSTITUTE(TEXT(BZ8,"#,##0.0"),"-","△")&amp;"】")</f>
        <v>【66.8】</v>
      </c>
      <c r="CA6" s="53">
        <f>IF(CA8="-",NA(),CA8)</f>
        <v>21608</v>
      </c>
      <c r="CB6" s="53">
        <f t="shared" ref="CB6:CJ6" si="9">IF(CB8="-",NA(),CB8)</f>
        <v>21008</v>
      </c>
      <c r="CC6" s="53">
        <f t="shared" si="9"/>
        <v>21535</v>
      </c>
      <c r="CD6" s="53">
        <f t="shared" si="9"/>
        <v>24637</v>
      </c>
      <c r="CE6" s="53">
        <f t="shared" si="9"/>
        <v>27332</v>
      </c>
      <c r="CF6" s="53">
        <f t="shared" si="9"/>
        <v>25711</v>
      </c>
      <c r="CG6" s="53">
        <f t="shared" si="9"/>
        <v>26415</v>
      </c>
      <c r="CH6" s="53">
        <f t="shared" si="9"/>
        <v>27227</v>
      </c>
      <c r="CI6" s="53">
        <f t="shared" si="9"/>
        <v>29802</v>
      </c>
      <c r="CJ6" s="53">
        <f t="shared" si="9"/>
        <v>30895</v>
      </c>
      <c r="CK6" s="52" t="str">
        <f>IF(CK8="-","【-】","【"&amp;SUBSTITUTE(TEXT(CK8,"#,##0"),"-","△")&amp;"】")</f>
        <v>【61,837】</v>
      </c>
      <c r="CL6" s="53">
        <f>IF(CL8="-",NA(),CL8)</f>
        <v>10071</v>
      </c>
      <c r="CM6" s="53">
        <f t="shared" ref="CM6:CU6" si="10">IF(CM8="-",NA(),CM8)</f>
        <v>10059</v>
      </c>
      <c r="CN6" s="53">
        <f t="shared" si="10"/>
        <v>10123</v>
      </c>
      <c r="CO6" s="53">
        <f t="shared" si="10"/>
        <v>10631</v>
      </c>
      <c r="CP6" s="53">
        <f t="shared" si="10"/>
        <v>11344</v>
      </c>
      <c r="CQ6" s="53">
        <f t="shared" si="10"/>
        <v>9060</v>
      </c>
      <c r="CR6" s="53">
        <f t="shared" si="10"/>
        <v>9135</v>
      </c>
      <c r="CS6" s="53">
        <f t="shared" si="10"/>
        <v>9509</v>
      </c>
      <c r="CT6" s="53">
        <f t="shared" si="10"/>
        <v>9068</v>
      </c>
      <c r="CU6" s="53">
        <f t="shared" si="10"/>
        <v>9435</v>
      </c>
      <c r="CV6" s="52" t="str">
        <f>IF(CV8="-","【-】","【"&amp;SUBSTITUTE(TEXT(CV8,"#,##0"),"-","△")&amp;"】")</f>
        <v>【17,600】</v>
      </c>
      <c r="CW6" s="52">
        <f>IF(CW8="-",NA(),CW8)</f>
        <v>112</v>
      </c>
      <c r="CX6" s="52">
        <f t="shared" ref="CX6:DF6" si="11">IF(CX8="-",NA(),CX8)</f>
        <v>96.1</v>
      </c>
      <c r="CY6" s="52">
        <f t="shared" si="11"/>
        <v>117.3</v>
      </c>
      <c r="CZ6" s="52">
        <f t="shared" si="11"/>
        <v>109.3</v>
      </c>
      <c r="DA6" s="52">
        <f t="shared" si="11"/>
        <v>106.6</v>
      </c>
      <c r="DB6" s="52">
        <f t="shared" si="11"/>
        <v>71.099999999999994</v>
      </c>
      <c r="DC6" s="52">
        <f t="shared" si="11"/>
        <v>72</v>
      </c>
      <c r="DD6" s="52">
        <f t="shared" si="11"/>
        <v>77.7</v>
      </c>
      <c r="DE6" s="52">
        <f t="shared" si="11"/>
        <v>84.5</v>
      </c>
      <c r="DF6" s="52">
        <f t="shared" si="11"/>
        <v>86</v>
      </c>
      <c r="DG6" s="52" t="str">
        <f>IF(DG8="-","【-】","【"&amp;SUBSTITUTE(TEXT(DG8,"#,##0.0"),"-","△")&amp;"】")</f>
        <v>【55.6】</v>
      </c>
      <c r="DH6" s="52">
        <f>IF(DH8="-",NA(),DH8)</f>
        <v>21.6</v>
      </c>
      <c r="DI6" s="52">
        <f t="shared" ref="DI6:DQ6" si="12">IF(DI8="-",NA(),DI8)</f>
        <v>21.5</v>
      </c>
      <c r="DJ6" s="52">
        <f t="shared" si="12"/>
        <v>21.4</v>
      </c>
      <c r="DK6" s="52">
        <f t="shared" si="12"/>
        <v>20.7</v>
      </c>
      <c r="DL6" s="52">
        <f t="shared" si="12"/>
        <v>21.7</v>
      </c>
      <c r="DM6" s="52">
        <f t="shared" si="12"/>
        <v>16.5</v>
      </c>
      <c r="DN6" s="52">
        <f t="shared" si="12"/>
        <v>16</v>
      </c>
      <c r="DO6" s="52">
        <f t="shared" si="12"/>
        <v>15.7</v>
      </c>
      <c r="DP6" s="52">
        <f t="shared" si="12"/>
        <v>14.9</v>
      </c>
      <c r="DQ6" s="52">
        <f t="shared" si="12"/>
        <v>15.6</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141.6</v>
      </c>
      <c r="EB6" s="52">
        <f t="shared" si="13"/>
        <v>141.5</v>
      </c>
      <c r="EC6" s="52" t="str">
        <f>IF(EC8="-","【-】","【"&amp;SUBSTITUTE(TEXT(EC8,"#,##0.0"),"-","△")&amp;"】")</f>
        <v>【63.0】</v>
      </c>
      <c r="ED6" s="52">
        <f>IF(ED8="-",NA(),ED8)</f>
        <v>43.4</v>
      </c>
      <c r="EE6" s="52">
        <f t="shared" ref="EE6:EM6" si="14">IF(EE8="-",NA(),EE8)</f>
        <v>44.9</v>
      </c>
      <c r="EF6" s="52">
        <f t="shared" si="14"/>
        <v>45.4</v>
      </c>
      <c r="EG6" s="52">
        <f t="shared" si="14"/>
        <v>48.6</v>
      </c>
      <c r="EH6" s="52">
        <f t="shared" si="14"/>
        <v>51.3</v>
      </c>
      <c r="EI6" s="52">
        <f t="shared" si="14"/>
        <v>56.1</v>
      </c>
      <c r="EJ6" s="52">
        <f t="shared" si="14"/>
        <v>56.4</v>
      </c>
      <c r="EK6" s="52">
        <f t="shared" si="14"/>
        <v>56.9</v>
      </c>
      <c r="EL6" s="52">
        <f t="shared" si="14"/>
        <v>56.9</v>
      </c>
      <c r="EM6" s="52">
        <f t="shared" si="14"/>
        <v>57.9</v>
      </c>
      <c r="EN6" s="52" t="str">
        <f>IF(EN8="-","【-】","【"&amp;SUBSTITUTE(TEXT(EN8,"#,##0.0"),"-","△")&amp;"】")</f>
        <v>【56.4】</v>
      </c>
      <c r="EO6" s="52">
        <f>IF(EO8="-",NA(),EO8)</f>
        <v>81.2</v>
      </c>
      <c r="EP6" s="52">
        <f t="shared" ref="EP6:EX6" si="15">IF(EP8="-",NA(),EP8)</f>
        <v>79</v>
      </c>
      <c r="EQ6" s="52">
        <f t="shared" si="15"/>
        <v>79.3</v>
      </c>
      <c r="ER6" s="52">
        <f t="shared" si="15"/>
        <v>84</v>
      </c>
      <c r="ES6" s="52">
        <f t="shared" si="15"/>
        <v>87.1</v>
      </c>
      <c r="ET6" s="52">
        <f t="shared" si="15"/>
        <v>73.2</v>
      </c>
      <c r="EU6" s="52">
        <f t="shared" si="15"/>
        <v>73.400000000000006</v>
      </c>
      <c r="EV6" s="52">
        <f t="shared" si="15"/>
        <v>72.5</v>
      </c>
      <c r="EW6" s="52">
        <f t="shared" si="15"/>
        <v>71.5</v>
      </c>
      <c r="EX6" s="52">
        <f t="shared" si="15"/>
        <v>72.099999999999994</v>
      </c>
      <c r="EY6" s="52" t="str">
        <f>IF(EY8="-","【-】","【"&amp;SUBSTITUTE(TEXT(EY8,"#,##0.0"),"-","△")&amp;"】")</f>
        <v>【70.7】</v>
      </c>
      <c r="EZ6" s="53">
        <f>IF(EZ8="-",NA(),EZ8)</f>
        <v>44836083</v>
      </c>
      <c r="FA6" s="53">
        <f t="shared" ref="FA6:FI6" si="16">IF(FA8="-",NA(),FA8)</f>
        <v>45812317</v>
      </c>
      <c r="FB6" s="53">
        <f t="shared" si="16"/>
        <v>46241250</v>
      </c>
      <c r="FC6" s="53">
        <f t="shared" si="16"/>
        <v>69628275</v>
      </c>
      <c r="FD6" s="53">
        <f t="shared" si="16"/>
        <v>69670300</v>
      </c>
      <c r="FE6" s="53">
        <f t="shared" si="16"/>
        <v>38744035</v>
      </c>
      <c r="FF6" s="53">
        <f t="shared" si="16"/>
        <v>40117620</v>
      </c>
      <c r="FG6" s="53">
        <f t="shared" si="16"/>
        <v>42330999</v>
      </c>
      <c r="FH6" s="53">
        <f t="shared" si="16"/>
        <v>47725874</v>
      </c>
      <c r="FI6" s="53">
        <f t="shared" si="16"/>
        <v>49580743</v>
      </c>
      <c r="FJ6" s="53" t="str">
        <f>IF(FJ8="-","【-】","【"&amp;SUBSTITUTE(TEXT(FJ8,"#,##0"),"-","△")&amp;"】")</f>
        <v>【49,963,977】</v>
      </c>
    </row>
    <row r="7" spans="1:166" s="54" customFormat="1" x14ac:dyDescent="0.15">
      <c r="A7" s="35" t="s">
        <v>164</v>
      </c>
      <c r="B7" s="50">
        <f t="shared" ref="B7:AH7" si="17">B8</f>
        <v>2022</v>
      </c>
      <c r="C7" s="50">
        <f t="shared" si="17"/>
        <v>221309</v>
      </c>
      <c r="D7" s="50">
        <f t="shared" si="17"/>
        <v>46</v>
      </c>
      <c r="E7" s="50">
        <f t="shared" si="17"/>
        <v>6</v>
      </c>
      <c r="F7" s="50">
        <f t="shared" si="17"/>
        <v>0</v>
      </c>
      <c r="G7" s="50">
        <f t="shared" si="17"/>
        <v>3</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8</v>
      </c>
      <c r="R7" s="50" t="str">
        <f t="shared" si="17"/>
        <v>-</v>
      </c>
      <c r="S7" s="50" t="str">
        <f t="shared" si="17"/>
        <v>ド</v>
      </c>
      <c r="T7" s="50" t="str">
        <f t="shared" si="17"/>
        <v>救 感 へ</v>
      </c>
      <c r="U7" s="51">
        <f>U8</f>
        <v>792704</v>
      </c>
      <c r="V7" s="51">
        <f>V8</f>
        <v>6517</v>
      </c>
      <c r="W7" s="50" t="str">
        <f>W8</f>
        <v>第１種該当</v>
      </c>
      <c r="X7" s="50" t="str">
        <f t="shared" si="17"/>
        <v>-</v>
      </c>
      <c r="Y7" s="50" t="str">
        <f t="shared" si="17"/>
        <v>１３：１</v>
      </c>
      <c r="Z7" s="51">
        <f t="shared" si="17"/>
        <v>36</v>
      </c>
      <c r="AA7" s="51" t="str">
        <f t="shared" si="17"/>
        <v>-</v>
      </c>
      <c r="AB7" s="51" t="str">
        <f t="shared" si="17"/>
        <v>-</v>
      </c>
      <c r="AC7" s="51" t="str">
        <f t="shared" si="17"/>
        <v>-</v>
      </c>
      <c r="AD7" s="51">
        <f t="shared" si="17"/>
        <v>4</v>
      </c>
      <c r="AE7" s="51">
        <f t="shared" si="17"/>
        <v>40</v>
      </c>
      <c r="AF7" s="51">
        <f t="shared" si="17"/>
        <v>35</v>
      </c>
      <c r="AG7" s="51" t="str">
        <f t="shared" si="17"/>
        <v>-</v>
      </c>
      <c r="AH7" s="51">
        <f t="shared" si="17"/>
        <v>35</v>
      </c>
      <c r="AI7" s="52">
        <f>AI8</f>
        <v>101.5</v>
      </c>
      <c r="AJ7" s="52">
        <f t="shared" ref="AJ7:AR7" si="18">AJ8</f>
        <v>96.4</v>
      </c>
      <c r="AK7" s="52">
        <f t="shared" si="18"/>
        <v>100.4</v>
      </c>
      <c r="AL7" s="52">
        <f t="shared" si="18"/>
        <v>112</v>
      </c>
      <c r="AM7" s="52">
        <f t="shared" si="18"/>
        <v>92.3</v>
      </c>
      <c r="AN7" s="52">
        <f t="shared" si="18"/>
        <v>97.5</v>
      </c>
      <c r="AO7" s="52">
        <f t="shared" si="18"/>
        <v>97.7</v>
      </c>
      <c r="AP7" s="52">
        <f t="shared" si="18"/>
        <v>100.7</v>
      </c>
      <c r="AQ7" s="52">
        <f t="shared" si="18"/>
        <v>101.9</v>
      </c>
      <c r="AR7" s="52">
        <f t="shared" si="18"/>
        <v>100.9</v>
      </c>
      <c r="AS7" s="52"/>
      <c r="AT7" s="52">
        <f>AT8</f>
        <v>55.3</v>
      </c>
      <c r="AU7" s="52">
        <f t="shared" ref="AU7:BC7" si="19">AU8</f>
        <v>54.8</v>
      </c>
      <c r="AV7" s="52">
        <f t="shared" si="19"/>
        <v>44.6</v>
      </c>
      <c r="AW7" s="52">
        <f t="shared" si="19"/>
        <v>45.8</v>
      </c>
      <c r="AX7" s="52">
        <f t="shared" si="19"/>
        <v>47.6</v>
      </c>
      <c r="AY7" s="52">
        <f t="shared" si="19"/>
        <v>77</v>
      </c>
      <c r="AZ7" s="52">
        <f t="shared" si="19"/>
        <v>77.099999999999994</v>
      </c>
      <c r="BA7" s="52">
        <f t="shared" si="19"/>
        <v>73.8</v>
      </c>
      <c r="BB7" s="52">
        <f t="shared" si="19"/>
        <v>67.599999999999994</v>
      </c>
      <c r="BC7" s="52">
        <f t="shared" si="19"/>
        <v>65.8</v>
      </c>
      <c r="BD7" s="52"/>
      <c r="BE7" s="52">
        <f>BE8</f>
        <v>51.7</v>
      </c>
      <c r="BF7" s="52">
        <f t="shared" ref="BF7:BN7" si="20">BF8</f>
        <v>51.3</v>
      </c>
      <c r="BG7" s="52">
        <f t="shared" si="20"/>
        <v>41.2</v>
      </c>
      <c r="BH7" s="52">
        <f t="shared" si="20"/>
        <v>42.3</v>
      </c>
      <c r="BI7" s="52">
        <f t="shared" si="20"/>
        <v>44</v>
      </c>
      <c r="BJ7" s="52">
        <f t="shared" si="20"/>
        <v>73.2</v>
      </c>
      <c r="BK7" s="52">
        <f t="shared" si="20"/>
        <v>73.2</v>
      </c>
      <c r="BL7" s="52">
        <f t="shared" si="20"/>
        <v>69.900000000000006</v>
      </c>
      <c r="BM7" s="52">
        <f t="shared" si="20"/>
        <v>63.2</v>
      </c>
      <c r="BN7" s="52">
        <f t="shared" si="20"/>
        <v>61.4</v>
      </c>
      <c r="BO7" s="52"/>
      <c r="BP7" s="52">
        <f>BP8</f>
        <v>68.5</v>
      </c>
      <c r="BQ7" s="52">
        <f t="shared" ref="BQ7:BY7" si="21">BQ8</f>
        <v>76</v>
      </c>
      <c r="BR7" s="52">
        <f t="shared" si="21"/>
        <v>52.2</v>
      </c>
      <c r="BS7" s="52">
        <f t="shared" si="21"/>
        <v>62.4</v>
      </c>
      <c r="BT7" s="52">
        <f t="shared" si="21"/>
        <v>61.7</v>
      </c>
      <c r="BU7" s="52">
        <f t="shared" si="21"/>
        <v>66.900000000000006</v>
      </c>
      <c r="BV7" s="52">
        <f t="shared" si="21"/>
        <v>66.099999999999994</v>
      </c>
      <c r="BW7" s="52">
        <f t="shared" si="21"/>
        <v>62.3</v>
      </c>
      <c r="BX7" s="52">
        <f t="shared" si="21"/>
        <v>56.5</v>
      </c>
      <c r="BY7" s="52">
        <f t="shared" si="21"/>
        <v>53.9</v>
      </c>
      <c r="BZ7" s="52"/>
      <c r="CA7" s="53">
        <f>CA8</f>
        <v>21608</v>
      </c>
      <c r="CB7" s="53">
        <f t="shared" ref="CB7:CJ7" si="22">CB8</f>
        <v>21008</v>
      </c>
      <c r="CC7" s="53">
        <f t="shared" si="22"/>
        <v>21535</v>
      </c>
      <c r="CD7" s="53">
        <f t="shared" si="22"/>
        <v>24637</v>
      </c>
      <c r="CE7" s="53">
        <f t="shared" si="22"/>
        <v>27332</v>
      </c>
      <c r="CF7" s="53">
        <f t="shared" si="22"/>
        <v>25711</v>
      </c>
      <c r="CG7" s="53">
        <f t="shared" si="22"/>
        <v>26415</v>
      </c>
      <c r="CH7" s="53">
        <f t="shared" si="22"/>
        <v>27227</v>
      </c>
      <c r="CI7" s="53">
        <f t="shared" si="22"/>
        <v>29802</v>
      </c>
      <c r="CJ7" s="53">
        <f t="shared" si="22"/>
        <v>30895</v>
      </c>
      <c r="CK7" s="52"/>
      <c r="CL7" s="53">
        <f>CL8</f>
        <v>10071</v>
      </c>
      <c r="CM7" s="53">
        <f t="shared" ref="CM7:CU7" si="23">CM8</f>
        <v>10059</v>
      </c>
      <c r="CN7" s="53">
        <f t="shared" si="23"/>
        <v>10123</v>
      </c>
      <c r="CO7" s="53">
        <f t="shared" si="23"/>
        <v>10631</v>
      </c>
      <c r="CP7" s="53">
        <f t="shared" si="23"/>
        <v>11344</v>
      </c>
      <c r="CQ7" s="53">
        <f t="shared" si="23"/>
        <v>9060</v>
      </c>
      <c r="CR7" s="53">
        <f t="shared" si="23"/>
        <v>9135</v>
      </c>
      <c r="CS7" s="53">
        <f t="shared" si="23"/>
        <v>9509</v>
      </c>
      <c r="CT7" s="53">
        <f t="shared" si="23"/>
        <v>9068</v>
      </c>
      <c r="CU7" s="53">
        <f t="shared" si="23"/>
        <v>9435</v>
      </c>
      <c r="CV7" s="52"/>
      <c r="CW7" s="52">
        <f>CW8</f>
        <v>112</v>
      </c>
      <c r="CX7" s="52">
        <f t="shared" ref="CX7:DF7" si="24">CX8</f>
        <v>96.1</v>
      </c>
      <c r="CY7" s="52">
        <f t="shared" si="24"/>
        <v>117.3</v>
      </c>
      <c r="CZ7" s="52">
        <f t="shared" si="24"/>
        <v>109.3</v>
      </c>
      <c r="DA7" s="52">
        <f t="shared" si="24"/>
        <v>106.6</v>
      </c>
      <c r="DB7" s="52">
        <f t="shared" si="24"/>
        <v>71.099999999999994</v>
      </c>
      <c r="DC7" s="52">
        <f t="shared" si="24"/>
        <v>72</v>
      </c>
      <c r="DD7" s="52">
        <f t="shared" si="24"/>
        <v>77.7</v>
      </c>
      <c r="DE7" s="52">
        <f t="shared" si="24"/>
        <v>84.5</v>
      </c>
      <c r="DF7" s="52">
        <f t="shared" si="24"/>
        <v>86</v>
      </c>
      <c r="DG7" s="52"/>
      <c r="DH7" s="52">
        <f>DH8</f>
        <v>21.6</v>
      </c>
      <c r="DI7" s="52">
        <f t="shared" ref="DI7:DQ7" si="25">DI8</f>
        <v>21.5</v>
      </c>
      <c r="DJ7" s="52">
        <f t="shared" si="25"/>
        <v>21.4</v>
      </c>
      <c r="DK7" s="52">
        <f t="shared" si="25"/>
        <v>20.7</v>
      </c>
      <c r="DL7" s="52">
        <f t="shared" si="25"/>
        <v>21.7</v>
      </c>
      <c r="DM7" s="52">
        <f t="shared" si="25"/>
        <v>16.5</v>
      </c>
      <c r="DN7" s="52">
        <f t="shared" si="25"/>
        <v>16</v>
      </c>
      <c r="DO7" s="52">
        <f t="shared" si="25"/>
        <v>15.7</v>
      </c>
      <c r="DP7" s="52">
        <f t="shared" si="25"/>
        <v>14.9</v>
      </c>
      <c r="DQ7" s="52">
        <f t="shared" si="25"/>
        <v>15.6</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141.6</v>
      </c>
      <c r="EB7" s="52">
        <f t="shared" si="26"/>
        <v>141.5</v>
      </c>
      <c r="EC7" s="52"/>
      <c r="ED7" s="52">
        <f>ED8</f>
        <v>43.4</v>
      </c>
      <c r="EE7" s="52">
        <f t="shared" ref="EE7:EM7" si="27">EE8</f>
        <v>44.9</v>
      </c>
      <c r="EF7" s="52">
        <f t="shared" si="27"/>
        <v>45.4</v>
      </c>
      <c r="EG7" s="52">
        <f t="shared" si="27"/>
        <v>48.6</v>
      </c>
      <c r="EH7" s="52">
        <f t="shared" si="27"/>
        <v>51.3</v>
      </c>
      <c r="EI7" s="52">
        <f t="shared" si="27"/>
        <v>56.1</v>
      </c>
      <c r="EJ7" s="52">
        <f t="shared" si="27"/>
        <v>56.4</v>
      </c>
      <c r="EK7" s="52">
        <f t="shared" si="27"/>
        <v>56.9</v>
      </c>
      <c r="EL7" s="52">
        <f t="shared" si="27"/>
        <v>56.9</v>
      </c>
      <c r="EM7" s="52">
        <f t="shared" si="27"/>
        <v>57.9</v>
      </c>
      <c r="EN7" s="52"/>
      <c r="EO7" s="52">
        <f>EO8</f>
        <v>81.2</v>
      </c>
      <c r="EP7" s="52">
        <f t="shared" ref="EP7:EX7" si="28">EP8</f>
        <v>79</v>
      </c>
      <c r="EQ7" s="52">
        <f t="shared" si="28"/>
        <v>79.3</v>
      </c>
      <c r="ER7" s="52">
        <f t="shared" si="28"/>
        <v>84</v>
      </c>
      <c r="ES7" s="52">
        <f t="shared" si="28"/>
        <v>87.1</v>
      </c>
      <c r="ET7" s="52">
        <f t="shared" si="28"/>
        <v>73.2</v>
      </c>
      <c r="EU7" s="52">
        <f t="shared" si="28"/>
        <v>73.400000000000006</v>
      </c>
      <c r="EV7" s="52">
        <f t="shared" si="28"/>
        <v>72.5</v>
      </c>
      <c r="EW7" s="52">
        <f t="shared" si="28"/>
        <v>71.5</v>
      </c>
      <c r="EX7" s="52">
        <f t="shared" si="28"/>
        <v>72.099999999999994</v>
      </c>
      <c r="EY7" s="52"/>
      <c r="EZ7" s="53">
        <f>EZ8</f>
        <v>44836083</v>
      </c>
      <c r="FA7" s="53">
        <f t="shared" ref="FA7:FI7" si="29">FA8</f>
        <v>45812317</v>
      </c>
      <c r="FB7" s="53">
        <f t="shared" si="29"/>
        <v>46241250</v>
      </c>
      <c r="FC7" s="53">
        <f t="shared" si="29"/>
        <v>69628275</v>
      </c>
      <c r="FD7" s="53">
        <f t="shared" si="29"/>
        <v>69670300</v>
      </c>
      <c r="FE7" s="53">
        <f t="shared" si="29"/>
        <v>38744035</v>
      </c>
      <c r="FF7" s="53">
        <f t="shared" si="29"/>
        <v>40117620</v>
      </c>
      <c r="FG7" s="53">
        <f t="shared" si="29"/>
        <v>42330999</v>
      </c>
      <c r="FH7" s="53">
        <f t="shared" si="29"/>
        <v>47725874</v>
      </c>
      <c r="FI7" s="53">
        <f t="shared" si="29"/>
        <v>49580743</v>
      </c>
      <c r="FJ7" s="53"/>
    </row>
    <row r="8" spans="1:166" s="54" customFormat="1" x14ac:dyDescent="0.15">
      <c r="A8" s="35"/>
      <c r="B8" s="55">
        <v>2022</v>
      </c>
      <c r="C8" s="55">
        <v>221309</v>
      </c>
      <c r="D8" s="55">
        <v>46</v>
      </c>
      <c r="E8" s="55">
        <v>6</v>
      </c>
      <c r="F8" s="55">
        <v>0</v>
      </c>
      <c r="G8" s="55">
        <v>3</v>
      </c>
      <c r="H8" s="55" t="s">
        <v>165</v>
      </c>
      <c r="I8" s="55" t="s">
        <v>166</v>
      </c>
      <c r="J8" s="55" t="s">
        <v>167</v>
      </c>
      <c r="K8" s="55" t="s">
        <v>168</v>
      </c>
      <c r="L8" s="55" t="s">
        <v>169</v>
      </c>
      <c r="M8" s="55" t="s">
        <v>170</v>
      </c>
      <c r="N8" s="55" t="s">
        <v>171</v>
      </c>
      <c r="O8" s="55" t="s">
        <v>172</v>
      </c>
      <c r="P8" s="55" t="s">
        <v>173</v>
      </c>
      <c r="Q8" s="56">
        <v>8</v>
      </c>
      <c r="R8" s="55" t="s">
        <v>40</v>
      </c>
      <c r="S8" s="55" t="s">
        <v>174</v>
      </c>
      <c r="T8" s="55" t="s">
        <v>175</v>
      </c>
      <c r="U8" s="56">
        <v>792704</v>
      </c>
      <c r="V8" s="56">
        <v>6517</v>
      </c>
      <c r="W8" s="55" t="s">
        <v>176</v>
      </c>
      <c r="X8" s="55" t="s">
        <v>40</v>
      </c>
      <c r="Y8" s="57" t="s">
        <v>177</v>
      </c>
      <c r="Z8" s="56">
        <v>36</v>
      </c>
      <c r="AA8" s="56" t="s">
        <v>40</v>
      </c>
      <c r="AB8" s="56" t="s">
        <v>40</v>
      </c>
      <c r="AC8" s="56" t="s">
        <v>40</v>
      </c>
      <c r="AD8" s="56">
        <v>4</v>
      </c>
      <c r="AE8" s="56">
        <v>40</v>
      </c>
      <c r="AF8" s="56">
        <v>35</v>
      </c>
      <c r="AG8" s="56" t="s">
        <v>40</v>
      </c>
      <c r="AH8" s="56">
        <v>35</v>
      </c>
      <c r="AI8" s="58">
        <v>101.5</v>
      </c>
      <c r="AJ8" s="58">
        <v>96.4</v>
      </c>
      <c r="AK8" s="58">
        <v>100.4</v>
      </c>
      <c r="AL8" s="58">
        <v>112</v>
      </c>
      <c r="AM8" s="58">
        <v>92.3</v>
      </c>
      <c r="AN8" s="58">
        <v>97.5</v>
      </c>
      <c r="AO8" s="58">
        <v>97.7</v>
      </c>
      <c r="AP8" s="58">
        <v>100.7</v>
      </c>
      <c r="AQ8" s="58">
        <v>101.9</v>
      </c>
      <c r="AR8" s="58">
        <v>100.9</v>
      </c>
      <c r="AS8" s="58">
        <v>103.5</v>
      </c>
      <c r="AT8" s="58">
        <v>55.3</v>
      </c>
      <c r="AU8" s="58">
        <v>54.8</v>
      </c>
      <c r="AV8" s="58">
        <v>44.6</v>
      </c>
      <c r="AW8" s="58">
        <v>45.8</v>
      </c>
      <c r="AX8" s="58">
        <v>47.6</v>
      </c>
      <c r="AY8" s="58">
        <v>77</v>
      </c>
      <c r="AZ8" s="58">
        <v>77.099999999999994</v>
      </c>
      <c r="BA8" s="58">
        <v>73.8</v>
      </c>
      <c r="BB8" s="58">
        <v>67.599999999999994</v>
      </c>
      <c r="BC8" s="58">
        <v>65.8</v>
      </c>
      <c r="BD8" s="58">
        <v>86.4</v>
      </c>
      <c r="BE8" s="59">
        <v>51.7</v>
      </c>
      <c r="BF8" s="59">
        <v>51.3</v>
      </c>
      <c r="BG8" s="59">
        <v>41.2</v>
      </c>
      <c r="BH8" s="59">
        <v>42.3</v>
      </c>
      <c r="BI8" s="59">
        <v>44</v>
      </c>
      <c r="BJ8" s="59">
        <v>73.2</v>
      </c>
      <c r="BK8" s="59">
        <v>73.2</v>
      </c>
      <c r="BL8" s="59">
        <v>69.900000000000006</v>
      </c>
      <c r="BM8" s="59">
        <v>63.2</v>
      </c>
      <c r="BN8" s="59">
        <v>61.4</v>
      </c>
      <c r="BO8" s="59">
        <v>83.7</v>
      </c>
      <c r="BP8" s="58">
        <v>68.5</v>
      </c>
      <c r="BQ8" s="58">
        <v>76</v>
      </c>
      <c r="BR8" s="58">
        <v>52.2</v>
      </c>
      <c r="BS8" s="58">
        <v>62.4</v>
      </c>
      <c r="BT8" s="58">
        <v>61.7</v>
      </c>
      <c r="BU8" s="58">
        <v>66.900000000000006</v>
      </c>
      <c r="BV8" s="58">
        <v>66.099999999999994</v>
      </c>
      <c r="BW8" s="58">
        <v>62.3</v>
      </c>
      <c r="BX8" s="58">
        <v>56.5</v>
      </c>
      <c r="BY8" s="58">
        <v>53.9</v>
      </c>
      <c r="BZ8" s="58">
        <v>66.8</v>
      </c>
      <c r="CA8" s="59">
        <v>21608</v>
      </c>
      <c r="CB8" s="59">
        <v>21008</v>
      </c>
      <c r="CC8" s="59">
        <v>21535</v>
      </c>
      <c r="CD8" s="59">
        <v>24637</v>
      </c>
      <c r="CE8" s="59">
        <v>27332</v>
      </c>
      <c r="CF8" s="59">
        <v>25711</v>
      </c>
      <c r="CG8" s="59">
        <v>26415</v>
      </c>
      <c r="CH8" s="59">
        <v>27227</v>
      </c>
      <c r="CI8" s="59">
        <v>29802</v>
      </c>
      <c r="CJ8" s="59">
        <v>30895</v>
      </c>
      <c r="CK8" s="58">
        <v>61837</v>
      </c>
      <c r="CL8" s="59">
        <v>10071</v>
      </c>
      <c r="CM8" s="59">
        <v>10059</v>
      </c>
      <c r="CN8" s="59">
        <v>10123</v>
      </c>
      <c r="CO8" s="59">
        <v>10631</v>
      </c>
      <c r="CP8" s="59">
        <v>11344</v>
      </c>
      <c r="CQ8" s="59">
        <v>9060</v>
      </c>
      <c r="CR8" s="59">
        <v>9135</v>
      </c>
      <c r="CS8" s="59">
        <v>9509</v>
      </c>
      <c r="CT8" s="59">
        <v>9068</v>
      </c>
      <c r="CU8" s="59">
        <v>9435</v>
      </c>
      <c r="CV8" s="58">
        <v>17600</v>
      </c>
      <c r="CW8" s="59">
        <v>112</v>
      </c>
      <c r="CX8" s="59">
        <v>96.1</v>
      </c>
      <c r="CY8" s="59">
        <v>117.3</v>
      </c>
      <c r="CZ8" s="59">
        <v>109.3</v>
      </c>
      <c r="DA8" s="59">
        <v>106.6</v>
      </c>
      <c r="DB8" s="59">
        <v>71.099999999999994</v>
      </c>
      <c r="DC8" s="59">
        <v>72</v>
      </c>
      <c r="DD8" s="59">
        <v>77.7</v>
      </c>
      <c r="DE8" s="59">
        <v>84.5</v>
      </c>
      <c r="DF8" s="59">
        <v>86</v>
      </c>
      <c r="DG8" s="59">
        <v>55.6</v>
      </c>
      <c r="DH8" s="59">
        <v>21.6</v>
      </c>
      <c r="DI8" s="59">
        <v>21.5</v>
      </c>
      <c r="DJ8" s="59">
        <v>21.4</v>
      </c>
      <c r="DK8" s="59">
        <v>20.7</v>
      </c>
      <c r="DL8" s="59">
        <v>21.7</v>
      </c>
      <c r="DM8" s="59">
        <v>16.5</v>
      </c>
      <c r="DN8" s="59">
        <v>16</v>
      </c>
      <c r="DO8" s="59">
        <v>15.7</v>
      </c>
      <c r="DP8" s="59">
        <v>14.9</v>
      </c>
      <c r="DQ8" s="59">
        <v>15.6</v>
      </c>
      <c r="DR8" s="59">
        <v>25.1</v>
      </c>
      <c r="DS8" s="59">
        <v>0</v>
      </c>
      <c r="DT8" s="59">
        <v>0</v>
      </c>
      <c r="DU8" s="59">
        <v>0</v>
      </c>
      <c r="DV8" s="59">
        <v>0</v>
      </c>
      <c r="DW8" s="59">
        <v>0</v>
      </c>
      <c r="DX8" s="59">
        <v>117</v>
      </c>
      <c r="DY8" s="59">
        <v>118.8</v>
      </c>
      <c r="DZ8" s="59">
        <v>136</v>
      </c>
      <c r="EA8" s="59">
        <v>141.6</v>
      </c>
      <c r="EB8" s="59">
        <v>141.5</v>
      </c>
      <c r="EC8" s="59">
        <v>63</v>
      </c>
      <c r="ED8" s="58">
        <v>43.4</v>
      </c>
      <c r="EE8" s="58">
        <v>44.9</v>
      </c>
      <c r="EF8" s="58">
        <v>45.4</v>
      </c>
      <c r="EG8" s="58">
        <v>48.6</v>
      </c>
      <c r="EH8" s="58">
        <v>51.3</v>
      </c>
      <c r="EI8" s="58">
        <v>56.1</v>
      </c>
      <c r="EJ8" s="58">
        <v>56.4</v>
      </c>
      <c r="EK8" s="58">
        <v>56.9</v>
      </c>
      <c r="EL8" s="58">
        <v>56.9</v>
      </c>
      <c r="EM8" s="58">
        <v>57.9</v>
      </c>
      <c r="EN8" s="58">
        <v>56.4</v>
      </c>
      <c r="EO8" s="58">
        <v>81.2</v>
      </c>
      <c r="EP8" s="58">
        <v>79</v>
      </c>
      <c r="EQ8" s="58">
        <v>79.3</v>
      </c>
      <c r="ER8" s="58">
        <v>84</v>
      </c>
      <c r="ES8" s="58">
        <v>87.1</v>
      </c>
      <c r="ET8" s="58">
        <v>73.2</v>
      </c>
      <c r="EU8" s="58">
        <v>73.400000000000006</v>
      </c>
      <c r="EV8" s="58">
        <v>72.5</v>
      </c>
      <c r="EW8" s="58">
        <v>71.5</v>
      </c>
      <c r="EX8" s="58">
        <v>72.099999999999994</v>
      </c>
      <c r="EY8" s="58">
        <v>70.7</v>
      </c>
      <c r="EZ8" s="59">
        <v>44836083</v>
      </c>
      <c r="FA8" s="59">
        <v>45812317</v>
      </c>
      <c r="FB8" s="59">
        <v>46241250</v>
      </c>
      <c r="FC8" s="59">
        <v>69628275</v>
      </c>
      <c r="FD8" s="59">
        <v>69670300</v>
      </c>
      <c r="FE8" s="59">
        <v>38744035</v>
      </c>
      <c r="FF8" s="59">
        <v>40117620</v>
      </c>
      <c r="FG8" s="59">
        <v>42330999</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178</v>
      </c>
      <c r="C10" s="62" t="s">
        <v>179</v>
      </c>
      <c r="D10" s="62" t="s">
        <v>180</v>
      </c>
      <c r="E10" s="62" t="s">
        <v>181</v>
      </c>
      <c r="F10" s="62" t="s">
        <v>182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2024-01-25T02:25:12Z</cp:lastPrinted>
  <dcterms:created xsi:type="dcterms:W3CDTF">2023-12-20T05:08:08Z</dcterms:created>
  <dcterms:modified xsi:type="dcterms:W3CDTF">2024-01-29T23:52:53Z</dcterms:modified>
  <cp:category/>
</cp:coreProperties>
</file>