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yJ55eiSha6A/eUBRZaz1+FssiAziPoIWP9eCsAhR4p+JG34LbVYerxxonSmOBQB6hysr7s5+TmTXh+7mzPYfg==" workbookSaltValue="Qa/oD6s7DpuA3JqdseQENg==" workbookSpinCount="100000" lockStructure="1"/>
  <bookViews>
    <workbookView xWindow="-165" yWindow="-240" windowWidth="10140" windowHeight="820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<sst xmlns="http://schemas.openxmlformats.org/spreadsheetml/2006/main" count="223" uniqueCount="111">
  <si>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</si>
  <si>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</si>
  <si>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</si>
  <si>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</si>
  <si>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</si>
  <si>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</si>
  <si>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</si>
  <si>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</si>
  <si>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</si>
  <si>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</si>
  <si>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</si>
  <si>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</si>
  <si>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</si>
  <si>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</si>
  <si>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</si>
  <si>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</si>
  <si>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</si>
  <si>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</si>
  <si>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</si>
  <si>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</si>
  <si>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</si>
  <si>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</si>
  <si>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</si>
  <si>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</si>
  <si>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</si>
  <si>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</si>
  <si>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</si>
  <si>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</si>
  <si>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</si>
  <si>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</si>
  <si>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</si>
  <si>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</si>
  <si>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</si>
  <si>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</si>
  <si>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</si>
  <si>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</si>
  <si>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</si>
  <si>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</si>
  <si>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</si>
  <si>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</si>
  <si>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</si>
  <si>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</si>
  <si>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</si>
  <si>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</si>
  <si>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</si>
  <si>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</si>
  <si>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</si>
  <si>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</si>
  <si>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</si>
  <si>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</si>
  <si>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</si>
  <si>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</si>
  <si>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</si>
  <si>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</si>
  <si>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</si>
  <si>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</si>
  <si>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</si>
  <si>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</si>
  <si>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</si>
  <si>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</si>
  <si>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</si>
  <si>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</si>
  <si>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</si>
  <si>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</si>
  <si>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</si>
  <si>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</si>
  <si>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</si>
  <si>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</si>
  <si>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</si>
  <si>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</si>
  <si>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</si>
  <si>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</si>
  <si>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</si>
  <si>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</si>
  <si>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</si>
  <si>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</si>
  <si>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</si>
  <si>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</si>
  <si>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</si>
  <si>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</si>
  <si>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</si>
  <si>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</si>
  <si>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</si>
  <si>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</si>
  <si>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</si>
  <si>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</si>
  <si>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</si>
  <si>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</si>
  <si>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</si>
  <si>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</si>
  <si>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</si>
  <si>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</si>
  <si>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</si>
  <si>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</si>
  <si>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</si>
  <si>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</si>
  <si>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</si>
  <si>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</si>
  <si>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</si>
  <si>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</si>
  <si>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</si>
  <si>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</si>
  <si>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</si>
  <si>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</si>
  <si>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</si>
  <si>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</si>
  <si>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</si>
  <si>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</si>
  <si>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施設更新需要は年々増加していると認識している。
②管渠老朽化率
　法定耐用年数を超える管きょは、今後、年々上昇する見込である。
③管渠改善率
　平均を下回っているものの、地震対策・老朽化対策として重点的に修繕・改良・更新を進め、適切な規模での更新に努めていく。
　本市は広大な面積の処理を行っていることから管渠延長が長く、今後は施設・管渠とも更新需要が年々増加していくことが見込まれるため、効率的な更新計画が必要となる。</t>
    <rPh sb="202" eb="204">
      <t>ミコ</t>
    </rPh>
    <phoneticPr fontId="4"/>
  </si>
  <si>
    <t>　経営の観点からは継続的に経常利益を計上し、30年度から西遠運営委託事業を開始するなど、効率的な経営ができている。
　しかしながら、過去の投資による企業債償還が多額で経営を圧迫している状況に変わりはなく、施設の更新需要は高まっていることから、継続的に安全な処理を行い、適正な規模を保つため、施設の統廃合や汚泥処理の集約化等、計画的で効率的な資産管理に努めていく必要がある。</t>
    <rPh sb="92" eb="94">
      <t>ジョウキョウ</t>
    </rPh>
    <rPh sb="95" eb="96">
      <t>カ</t>
    </rPh>
    <rPh sb="180" eb="182">
      <t>ヒツヨウ</t>
    </rPh>
    <phoneticPr fontId="4"/>
  </si>
  <si>
    <t>①経常収支比率、
 単年度の収支が黒字を示す100％超で継続的に推移している。
 30年度から浜松市公共下水道終末処理場（西遠処理区）運営事業（以下、「西遠運営委託事業」という。）を開始し、民間の活力や創意工夫を生かした事業運営により、経営状況の改善を図っている。
②累積欠損金比率
　累積欠損は発生していない。
③流動比率
　29年10月に実施した下水道使用料改定の効果等により上昇傾向にある。
④企業債残高対事業規模比率
　30年度は西遠運営委託事業の開始により、一部の算出基礎数値に変更があり、比率は悪化している。
　使用料改定や継続的に企業債の縮減を図っている効果により、今後は年々改善する見込である。
⑤経費回収率、⑥汚水処理原価
　30年度は西遠運営委託事業の開始により、一部の算出基礎数値に変更があり、経費回収率、汚水処理原価はともに悪化している。
⑦施設利用率
　継続的に平均値を上回っていることから、適正な施設規模を保っているといえる。
⑧水洗化率
　類似団体より下回っているものの、未接続世帯への接続勧奨により、数値は上昇している。</t>
    <rPh sb="43" eb="45">
      <t>ネンド</t>
    </rPh>
    <rPh sb="47" eb="50">
      <t>ハママツシ</t>
    </rPh>
    <rPh sb="91" eb="93">
      <t>カイシ</t>
    </rPh>
    <rPh sb="95" eb="97">
      <t>ミンカン</t>
    </rPh>
    <rPh sb="98" eb="100">
      <t>カツリョク</t>
    </rPh>
    <rPh sb="101" eb="103">
      <t>ソウイ</t>
    </rPh>
    <rPh sb="103" eb="105">
      <t>クフウ</t>
    </rPh>
    <rPh sb="106" eb="107">
      <t>イ</t>
    </rPh>
    <rPh sb="110" eb="112">
      <t>ジギョウ</t>
    </rPh>
    <rPh sb="112" eb="114">
      <t>ウンエイ</t>
    </rPh>
    <rPh sb="118" eb="120">
      <t>ケイエイ</t>
    </rPh>
    <rPh sb="120" eb="122">
      <t>ジョウキョウ</t>
    </rPh>
    <rPh sb="123" eb="125">
      <t>カイゼン</t>
    </rPh>
    <rPh sb="126" eb="127">
      <t>ハカ</t>
    </rPh>
    <rPh sb="178" eb="180">
      <t>シヨウ</t>
    </rPh>
    <rPh sb="180" eb="181">
      <t>リョウ</t>
    </rPh>
    <rPh sb="181" eb="183">
      <t>カイテイ</t>
    </rPh>
    <rPh sb="184" eb="186">
      <t>コウカ</t>
    </rPh>
    <rPh sb="186" eb="187">
      <t>トウ</t>
    </rPh>
    <rPh sb="190" eb="192">
      <t>ジョウショウ</t>
    </rPh>
    <rPh sb="192" eb="194">
      <t>ケイコウ</t>
    </rPh>
    <rPh sb="216" eb="218">
      <t>ネンド</t>
    </rPh>
    <rPh sb="219" eb="221">
      <t>セイエン</t>
    </rPh>
    <rPh sb="221" eb="223">
      <t>ウンエイ</t>
    </rPh>
    <rPh sb="223" eb="225">
      <t>イタク</t>
    </rPh>
    <rPh sb="225" eb="227">
      <t>ジギョウ</t>
    </rPh>
    <rPh sb="228" eb="230">
      <t>カイシ</t>
    </rPh>
    <rPh sb="235" eb="236">
      <t>ブ</t>
    </rPh>
    <rPh sb="239" eb="241">
      <t>キソ</t>
    </rPh>
    <rPh sb="241" eb="243">
      <t>スウチ</t>
    </rPh>
    <rPh sb="244" eb="246">
      <t>ヘンコウ</t>
    </rPh>
    <rPh sb="250" eb="252">
      <t>ヒリツ</t>
    </rPh>
    <rPh sb="253" eb="255">
      <t>アッカ</t>
    </rPh>
    <rPh sb="284" eb="286">
      <t>コウカ</t>
    </rPh>
    <rPh sb="295" eb="297">
      <t>カイゼン</t>
    </rPh>
    <rPh sb="324" eb="326">
      <t>ネンド</t>
    </rPh>
    <rPh sb="327" eb="329">
      <t>セイエン</t>
    </rPh>
    <rPh sb="329" eb="331">
      <t>ウンエイ</t>
    </rPh>
    <rPh sb="331" eb="333">
      <t>イタク</t>
    </rPh>
    <rPh sb="333" eb="335">
      <t>ジギョウ</t>
    </rPh>
    <rPh sb="336" eb="338">
      <t>カイシ</t>
    </rPh>
    <rPh sb="345" eb="347">
      <t>サンシュツ</t>
    </rPh>
    <rPh sb="352" eb="354">
      <t>ヘンコウ</t>
    </rPh>
    <rPh sb="358" eb="360">
      <t>ケイヒ</t>
    </rPh>
    <rPh sb="360" eb="362">
      <t>カイシュウ</t>
    </rPh>
    <rPh sb="362" eb="363">
      <t>リツ</t>
    </rPh>
    <rPh sb="364" eb="366">
      <t>オスイ</t>
    </rPh>
    <rPh sb="366" eb="368">
      <t>ショリ</t>
    </rPh>
    <rPh sb="368" eb="370">
      <t>ゲンカ</t>
    </rPh>
    <rPh sb="435" eb="437">
      <t>ルイジ</t>
    </rPh>
    <rPh sb="437" eb="439">
      <t>ダンタイ</t>
    </rPh>
    <rPh sb="441" eb="443">
      <t>シタマワ</t>
    </rPh>
    <rPh sb="451" eb="454">
      <t>ミセツゾク</t>
    </rPh>
    <rPh sb="454" eb="456">
      <t>セタイ</t>
    </rPh>
    <rPh sb="458" eb="460">
      <t>セツゾク</t>
    </rPh>
    <rPh sb="460" eb="462">
      <t>カンショウ</t>
    </rPh>
    <rPh sb="466" eb="468">
      <t>スウチ</t>
    </rPh>
    <rPh sb="469" eb="47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</si>
</sst>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c:v>
                </c:pt>
                <c:pt idx="1">
                  <c:v>0.42</c:v>
                </c:pt>
                <c:pt idx="2">
                  <c:v>0.05</c:v>
                </c:pt>
                <c:pt idx="3">
                  <c:v>0.09</c:v>
                </c:pt>
                <c:pt idx="4">
                  <c:v>0.11</c:v>
                </c:pt>
              </c:numCache>
            </c:numRef>
          </c:val>
          <c:extLst xmlns:c16r2="http://schemas.microsoft.com/office/drawing/2015/06/chart">
            <c:ext xmlns:c16="http://schemas.microsoft.com/office/drawing/2014/chart" uri="{C3380CC4-5D6E-409C-BE32-E72D297353CC}">
              <c16:uniqueId val="{00000000-E45F-4295-BF1A-3EF2DC00FC10}"/>
            </c:ext>
          </c:extLst>
        </c:ser>
        <c:dLbls>
          <c:showLegendKey val="0"/>
          <c:showVal val="0"/>
          <c:showCatName val="0"/>
          <c:showSerName val="0"/>
          <c:showPercent val="0"/>
          <c:showBubbleSize val="0"/>
        </c:dLbls>
        <c:gapWidth val="150"/>
        <c:axId val="240231936"/>
        <c:axId val="2402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xmlns:c16r2="http://schemas.microsoft.com/office/drawing/2015/06/chart">
            <c:ext xmlns:c16="http://schemas.microsoft.com/office/drawing/2014/chart" uri="{C3380CC4-5D6E-409C-BE32-E72D297353CC}">
              <c16:uniqueId val="{00000001-E45F-4295-BF1A-3EF2DC00FC10}"/>
            </c:ext>
          </c:extLst>
        </c:ser>
        <c:dLbls>
          <c:showLegendKey val="0"/>
          <c:showVal val="0"/>
          <c:showCatName val="0"/>
          <c:showSerName val="0"/>
          <c:showPercent val="0"/>
          <c:showBubbleSize val="0"/>
        </c:dLbls>
        <c:marker val="1"/>
        <c:smooth val="0"/>
        <c:axId val="240231936"/>
        <c:axId val="240233856"/>
      </c:lineChart>
      <c:dateAx>
        <c:axId val="240231936"/>
        <c:scaling>
          <c:orientation val="minMax"/>
        </c:scaling>
        <c:delete val="1"/>
        <c:axPos val="b"/>
        <c:numFmt formatCode="ge" sourceLinked="1"/>
        <c:majorTickMark val="none"/>
        <c:minorTickMark val="none"/>
        <c:tickLblPos val="none"/>
        <c:crossAx val="240233856"/>
        <c:crosses val="autoZero"/>
        <c:auto val="1"/>
        <c:lblOffset val="100"/>
        <c:baseTimeUnit val="years"/>
      </c:dateAx>
      <c:valAx>
        <c:axId val="2402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72.98</c:v>
                </c:pt>
                <c:pt idx="1">
                  <c:v>72.55</c:v>
                </c:pt>
                <c:pt idx="2">
                  <c:v>70.55</c:v>
                </c:pt>
                <c:pt idx="3">
                  <c:v>71.180000000000007</c:v>
                </c:pt>
                <c:pt idx="4">
                  <c:v>71.16</c:v>
                </c:pt>
              </c:numCache>
            </c:numRef>
          </c:val>
          <c:extLst xmlns:c16r2="http://schemas.microsoft.com/office/drawing/2015/06/chart">
            <c:ext xmlns:c16="http://schemas.microsoft.com/office/drawing/2014/chart" uri="{C3380CC4-5D6E-409C-BE32-E72D297353CC}">
              <c16:uniqueId val="{00000000-5C88-4416-A796-BD16D5A2BFFE}"/>
            </c:ext>
          </c:extLst>
        </c:ser>
        <c:dLbls>
          <c:showLegendKey val="0"/>
          <c:showVal val="0"/>
          <c:showCatName val="0"/>
          <c:showSerName val="0"/>
          <c:showPercent val="0"/>
          <c:showBubbleSize val="0"/>
        </c:dLbls>
        <c:gapWidth val="150"/>
        <c:axId val="242386432"/>
        <c:axId val="2423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xmlns:c16r2="http://schemas.microsoft.com/office/drawing/2015/06/chart">
            <c:ext xmlns:c16="http://schemas.microsoft.com/office/drawing/2014/chart" uri="{C3380CC4-5D6E-409C-BE32-E72D297353CC}">
              <c16:uniqueId val="{00000001-5C88-4416-A796-BD16D5A2BFFE}"/>
            </c:ext>
          </c:extLst>
        </c:ser>
        <c:dLbls>
          <c:showLegendKey val="0"/>
          <c:showVal val="0"/>
          <c:showCatName val="0"/>
          <c:showSerName val="0"/>
          <c:showPercent val="0"/>
          <c:showBubbleSize val="0"/>
        </c:dLbls>
        <c:marker val="1"/>
        <c:smooth val="0"/>
        <c:axId val="242386432"/>
        <c:axId val="242388352"/>
      </c:lineChart>
      <c:dateAx>
        <c:axId val="242386432"/>
        <c:scaling>
          <c:orientation val="minMax"/>
        </c:scaling>
        <c:delete val="1"/>
        <c:axPos val="b"/>
        <c:numFmt formatCode="ge" sourceLinked="1"/>
        <c:majorTickMark val="none"/>
        <c:minorTickMark val="none"/>
        <c:tickLblPos val="none"/>
        <c:crossAx val="242388352"/>
        <c:crosses val="autoZero"/>
        <c:auto val="1"/>
        <c:lblOffset val="100"/>
        <c:baseTimeUnit val="years"/>
      </c:dateAx>
      <c:valAx>
        <c:axId val="2423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96.16</c:v>
                </c:pt>
                <c:pt idx="1">
                  <c:v>96.43</c:v>
                </c:pt>
                <c:pt idx="2">
                  <c:v>96.79</c:v>
                </c:pt>
                <c:pt idx="3">
                  <c:v>97</c:v>
                </c:pt>
                <c:pt idx="4">
                  <c:v>97.39</c:v>
                </c:pt>
              </c:numCache>
            </c:numRef>
          </c:val>
          <c:extLst xmlns:c16r2="http://schemas.microsoft.com/office/drawing/2015/06/chart">
            <c:ext xmlns:c16="http://schemas.microsoft.com/office/drawing/2014/chart" uri="{C3380CC4-5D6E-409C-BE32-E72D297353CC}">
              <c16:uniqueId val="{00000000-26A0-4432-95AC-C1BEE4E5113B}"/>
            </c:ext>
          </c:extLst>
        </c:ser>
        <c:dLbls>
          <c:showLegendKey val="0"/>
          <c:showVal val="0"/>
          <c:showCatName val="0"/>
          <c:showSerName val="0"/>
          <c:showPercent val="0"/>
          <c:showBubbleSize val="0"/>
        </c:dLbls>
        <c:gapWidth val="150"/>
        <c:axId val="242435968"/>
        <c:axId val="2424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xmlns:c16r2="http://schemas.microsoft.com/office/drawing/2015/06/chart">
            <c:ext xmlns:c16="http://schemas.microsoft.com/office/drawing/2014/chart" uri="{C3380CC4-5D6E-409C-BE32-E72D297353CC}">
              <c16:uniqueId val="{00000001-26A0-4432-95AC-C1BEE4E5113B}"/>
            </c:ext>
          </c:extLst>
        </c:ser>
        <c:dLbls>
          <c:showLegendKey val="0"/>
          <c:showVal val="0"/>
          <c:showCatName val="0"/>
          <c:showSerName val="0"/>
          <c:showPercent val="0"/>
          <c:showBubbleSize val="0"/>
        </c:dLbls>
        <c:marker val="1"/>
        <c:smooth val="0"/>
        <c:axId val="242435968"/>
        <c:axId val="242438144"/>
      </c:lineChart>
      <c:dateAx>
        <c:axId val="242435968"/>
        <c:scaling>
          <c:orientation val="minMax"/>
        </c:scaling>
        <c:delete val="1"/>
        <c:axPos val="b"/>
        <c:numFmt formatCode="ge" sourceLinked="1"/>
        <c:majorTickMark val="none"/>
        <c:minorTickMark val="none"/>
        <c:tickLblPos val="none"/>
        <c:crossAx val="242438144"/>
        <c:crosses val="autoZero"/>
        <c:auto val="1"/>
        <c:lblOffset val="100"/>
        <c:baseTimeUnit val="years"/>
      </c:dateAx>
      <c:valAx>
        <c:axId val="2424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111.33</c:v>
                </c:pt>
                <c:pt idx="1">
                  <c:v>115.64</c:v>
                </c:pt>
                <c:pt idx="2">
                  <c:v>106.34</c:v>
                </c:pt>
                <c:pt idx="3">
                  <c:v>109.04</c:v>
                </c:pt>
                <c:pt idx="4">
                  <c:v>114.76</c:v>
                </c:pt>
              </c:numCache>
            </c:numRef>
          </c:val>
          <c:extLst xmlns:c16r2="http://schemas.microsoft.com/office/drawing/2015/06/chart">
            <c:ext xmlns:c16="http://schemas.microsoft.com/office/drawing/2014/chart" uri="{C3380CC4-5D6E-409C-BE32-E72D297353CC}">
              <c16:uniqueId val="{00000000-23CB-4A9A-9690-DED751493C69}"/>
            </c:ext>
          </c:extLst>
        </c:ser>
        <c:dLbls>
          <c:showLegendKey val="0"/>
          <c:showVal val="0"/>
          <c:showCatName val="0"/>
          <c:showSerName val="0"/>
          <c:showPercent val="0"/>
          <c:showBubbleSize val="0"/>
        </c:dLbls>
        <c:gapWidth val="150"/>
        <c:axId val="240686976"/>
        <c:axId val="2406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xmlns:c16r2="http://schemas.microsoft.com/office/drawing/2015/06/chart">
            <c:ext xmlns:c16="http://schemas.microsoft.com/office/drawing/2014/chart" uri="{C3380CC4-5D6E-409C-BE32-E72D297353CC}">
              <c16:uniqueId val="{00000001-23CB-4A9A-9690-DED751493C69}"/>
            </c:ext>
          </c:extLst>
        </c:ser>
        <c:dLbls>
          <c:showLegendKey val="0"/>
          <c:showVal val="0"/>
          <c:showCatName val="0"/>
          <c:showSerName val="0"/>
          <c:showPercent val="0"/>
          <c:showBubbleSize val="0"/>
        </c:dLbls>
        <c:marker val="1"/>
        <c:smooth val="0"/>
        <c:axId val="240686976"/>
        <c:axId val="240697344"/>
      </c:lineChart>
      <c:dateAx>
        <c:axId val="240686976"/>
        <c:scaling>
          <c:orientation val="minMax"/>
        </c:scaling>
        <c:delete val="1"/>
        <c:axPos val="b"/>
        <c:numFmt formatCode="ge" sourceLinked="1"/>
        <c:majorTickMark val="none"/>
        <c:minorTickMark val="none"/>
        <c:tickLblPos val="none"/>
        <c:crossAx val="240697344"/>
        <c:crosses val="autoZero"/>
        <c:auto val="1"/>
        <c:lblOffset val="100"/>
        <c:baseTimeUnit val="years"/>
      </c:dateAx>
      <c:valAx>
        <c:axId val="240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34.61</c:v>
                </c:pt>
                <c:pt idx="1">
                  <c:v>36.229999999999997</c:v>
                </c:pt>
                <c:pt idx="2">
                  <c:v>42.25</c:v>
                </c:pt>
                <c:pt idx="3">
                  <c:v>43.88</c:v>
                </c:pt>
                <c:pt idx="4">
                  <c:v>48.93</c:v>
                </c:pt>
              </c:numCache>
            </c:numRef>
          </c:val>
          <c:extLst xmlns:c16r2="http://schemas.microsoft.com/office/drawing/2015/06/chart">
            <c:ext xmlns:c16="http://schemas.microsoft.com/office/drawing/2014/chart" uri="{C3380CC4-5D6E-409C-BE32-E72D297353CC}">
              <c16:uniqueId val="{00000000-0FD6-4E7E-BCF3-FE4B9EA7241D}"/>
            </c:ext>
          </c:extLst>
        </c:ser>
        <c:dLbls>
          <c:showLegendKey val="0"/>
          <c:showVal val="0"/>
          <c:showCatName val="0"/>
          <c:showSerName val="0"/>
          <c:showPercent val="0"/>
          <c:showBubbleSize val="0"/>
        </c:dLbls>
        <c:gapWidth val="150"/>
        <c:axId val="240728320"/>
        <c:axId val="2407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xmlns:c16r2="http://schemas.microsoft.com/office/drawing/2015/06/chart">
            <c:ext xmlns:c16="http://schemas.microsoft.com/office/drawing/2014/chart" uri="{C3380CC4-5D6E-409C-BE32-E72D297353CC}">
              <c16:uniqueId val="{00000001-0FD6-4E7E-BCF3-FE4B9EA7241D}"/>
            </c:ext>
          </c:extLst>
        </c:ser>
        <c:dLbls>
          <c:showLegendKey val="0"/>
          <c:showVal val="0"/>
          <c:showCatName val="0"/>
          <c:showSerName val="0"/>
          <c:showPercent val="0"/>
          <c:showBubbleSize val="0"/>
        </c:dLbls>
        <c:marker val="1"/>
        <c:smooth val="0"/>
        <c:axId val="240728320"/>
        <c:axId val="240734592"/>
      </c:lineChart>
      <c:dateAx>
        <c:axId val="240728320"/>
        <c:scaling>
          <c:orientation val="minMax"/>
        </c:scaling>
        <c:delete val="1"/>
        <c:axPos val="b"/>
        <c:numFmt formatCode="ge" sourceLinked="1"/>
        <c:majorTickMark val="none"/>
        <c:minorTickMark val="none"/>
        <c:tickLblPos val="none"/>
        <c:crossAx val="240734592"/>
        <c:crosses val="autoZero"/>
        <c:auto val="1"/>
        <c:lblOffset val="100"/>
        <c:baseTimeUnit val="years"/>
      </c:dateAx>
      <c:valAx>
        <c:axId val="240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quot;-&quot;">
                  <c:v>1.21</c:v>
                </c:pt>
                <c:pt idx="4" formatCode="#,##0.00;&quot;△&quot;#,##0.00;&quot;-&quot;">
                  <c:v>1.67</c:v>
                </c:pt>
              </c:numCache>
            </c:numRef>
          </c:val>
          <c:extLst xmlns:c16r2="http://schemas.microsoft.com/office/drawing/2015/06/chart">
            <c:ext xmlns:c16="http://schemas.microsoft.com/office/drawing/2014/chart" uri="{C3380CC4-5D6E-409C-BE32-E72D297353CC}">
              <c16:uniqueId val="{00000000-C16F-45CE-A6C6-EB61BF3617BE}"/>
            </c:ext>
          </c:extLst>
        </c:ser>
        <c:dLbls>
          <c:showLegendKey val="0"/>
          <c:showVal val="0"/>
          <c:showCatName val="0"/>
          <c:showSerName val="0"/>
          <c:showPercent val="0"/>
          <c:showBubbleSize val="0"/>
        </c:dLbls>
        <c:gapWidth val="150"/>
        <c:axId val="240767360"/>
        <c:axId val="2407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xmlns:c16r2="http://schemas.microsoft.com/office/drawing/2015/06/chart">
            <c:ext xmlns:c16="http://schemas.microsoft.com/office/drawing/2014/chart" uri="{C3380CC4-5D6E-409C-BE32-E72D297353CC}">
              <c16:uniqueId val="{00000001-C16F-45CE-A6C6-EB61BF3617BE}"/>
            </c:ext>
          </c:extLst>
        </c:ser>
        <c:dLbls>
          <c:showLegendKey val="0"/>
          <c:showVal val="0"/>
          <c:showCatName val="0"/>
          <c:showSerName val="0"/>
          <c:showPercent val="0"/>
          <c:showBubbleSize val="0"/>
        </c:dLbls>
        <c:marker val="1"/>
        <c:smooth val="0"/>
        <c:axId val="240767360"/>
        <c:axId val="240769280"/>
      </c:lineChart>
      <c:dateAx>
        <c:axId val="240767360"/>
        <c:scaling>
          <c:orientation val="minMax"/>
        </c:scaling>
        <c:delete val="1"/>
        <c:axPos val="b"/>
        <c:numFmt formatCode="ge" sourceLinked="1"/>
        <c:majorTickMark val="none"/>
        <c:minorTickMark val="none"/>
        <c:tickLblPos val="none"/>
        <c:crossAx val="240769280"/>
        <c:crosses val="autoZero"/>
        <c:auto val="1"/>
        <c:lblOffset val="100"/>
        <c:baseTimeUnit val="years"/>
      </c:dateAx>
      <c:valAx>
        <c:axId val="240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49-4979-93EB-933FEE17FA6D}"/>
            </c:ext>
          </c:extLst>
        </c:ser>
        <c:dLbls>
          <c:showLegendKey val="0"/>
          <c:showVal val="0"/>
          <c:showCatName val="0"/>
          <c:showSerName val="0"/>
          <c:showPercent val="0"/>
          <c:showBubbleSize val="0"/>
        </c:dLbls>
        <c:gapWidth val="150"/>
        <c:axId val="242158976"/>
        <c:axId val="2421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xmlns:c16r2="http://schemas.microsoft.com/office/drawing/2015/06/chart">
            <c:ext xmlns:c16="http://schemas.microsoft.com/office/drawing/2014/chart" uri="{C3380CC4-5D6E-409C-BE32-E72D297353CC}">
              <c16:uniqueId val="{00000001-1749-4979-93EB-933FEE17FA6D}"/>
            </c:ext>
          </c:extLst>
        </c:ser>
        <c:dLbls>
          <c:showLegendKey val="0"/>
          <c:showVal val="0"/>
          <c:showCatName val="0"/>
          <c:showSerName val="0"/>
          <c:showPercent val="0"/>
          <c:showBubbleSize val="0"/>
        </c:dLbls>
        <c:marker val="1"/>
        <c:smooth val="0"/>
        <c:axId val="242158976"/>
        <c:axId val="242177536"/>
      </c:lineChart>
      <c:dateAx>
        <c:axId val="242158976"/>
        <c:scaling>
          <c:orientation val="minMax"/>
        </c:scaling>
        <c:delete val="1"/>
        <c:axPos val="b"/>
        <c:numFmt formatCode="ge" sourceLinked="1"/>
        <c:majorTickMark val="none"/>
        <c:minorTickMark val="none"/>
        <c:tickLblPos val="none"/>
        <c:crossAx val="242177536"/>
        <c:crosses val="autoZero"/>
        <c:auto val="1"/>
        <c:lblOffset val="100"/>
        <c:baseTimeUnit val="years"/>
      </c:dateAx>
      <c:valAx>
        <c:axId val="2421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34.44</c:v>
                </c:pt>
                <c:pt idx="1">
                  <c:v>34.9</c:v>
                </c:pt>
                <c:pt idx="2">
                  <c:v>43.44</c:v>
                </c:pt>
                <c:pt idx="3">
                  <c:v>50.89</c:v>
                </c:pt>
                <c:pt idx="4">
                  <c:v>55.4</c:v>
                </c:pt>
              </c:numCache>
            </c:numRef>
          </c:val>
          <c:extLst xmlns:c16r2="http://schemas.microsoft.com/office/drawing/2015/06/chart">
            <c:ext xmlns:c16="http://schemas.microsoft.com/office/drawing/2014/chart" uri="{C3380CC4-5D6E-409C-BE32-E72D297353CC}">
              <c16:uniqueId val="{00000000-A2B3-45B2-9C94-52359926A802}"/>
            </c:ext>
          </c:extLst>
        </c:ser>
        <c:dLbls>
          <c:showLegendKey val="0"/>
          <c:showVal val="0"/>
          <c:showCatName val="0"/>
          <c:showSerName val="0"/>
          <c:showPercent val="0"/>
          <c:showBubbleSize val="0"/>
        </c:dLbls>
        <c:gapWidth val="150"/>
        <c:axId val="242491392"/>
        <c:axId val="2424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xmlns:c16r2="http://schemas.microsoft.com/office/drawing/2015/06/chart">
            <c:ext xmlns:c16="http://schemas.microsoft.com/office/drawing/2014/chart" uri="{C3380CC4-5D6E-409C-BE32-E72D297353CC}">
              <c16:uniqueId val="{00000001-A2B3-45B2-9C94-52359926A802}"/>
            </c:ext>
          </c:extLst>
        </c:ser>
        <c:dLbls>
          <c:showLegendKey val="0"/>
          <c:showVal val="0"/>
          <c:showCatName val="0"/>
          <c:showSerName val="0"/>
          <c:showPercent val="0"/>
          <c:showBubbleSize val="0"/>
        </c:dLbls>
        <c:marker val="1"/>
        <c:smooth val="0"/>
        <c:axId val="242491392"/>
        <c:axId val="242493312"/>
      </c:lineChart>
      <c:dateAx>
        <c:axId val="242491392"/>
        <c:scaling>
          <c:orientation val="minMax"/>
        </c:scaling>
        <c:delete val="1"/>
        <c:axPos val="b"/>
        <c:numFmt formatCode="ge" sourceLinked="1"/>
        <c:majorTickMark val="none"/>
        <c:minorTickMark val="none"/>
        <c:tickLblPos val="none"/>
        <c:crossAx val="242493312"/>
        <c:crosses val="autoZero"/>
        <c:auto val="1"/>
        <c:lblOffset val="100"/>
        <c:baseTimeUnit val="years"/>
      </c:dateAx>
      <c:valAx>
        <c:axId val="242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780.73</c:v>
                </c:pt>
                <c:pt idx="1">
                  <c:v>724.93</c:v>
                </c:pt>
                <c:pt idx="2">
                  <c:v>776.26</c:v>
                </c:pt>
                <c:pt idx="3">
                  <c:v>376.88</c:v>
                </c:pt>
                <c:pt idx="4">
                  <c:v>657.25</c:v>
                </c:pt>
              </c:numCache>
            </c:numRef>
          </c:val>
          <c:extLst xmlns:c16r2="http://schemas.microsoft.com/office/drawing/2015/06/chart">
            <c:ext xmlns:c16="http://schemas.microsoft.com/office/drawing/2014/chart" uri="{C3380CC4-5D6E-409C-BE32-E72D297353CC}">
              <c16:uniqueId val="{00000000-1834-48AD-B0DA-5870576E4AC0}"/>
            </c:ext>
          </c:extLst>
        </c:ser>
        <c:dLbls>
          <c:showLegendKey val="0"/>
          <c:showVal val="0"/>
          <c:showCatName val="0"/>
          <c:showSerName val="0"/>
          <c:showPercent val="0"/>
          <c:showBubbleSize val="0"/>
        </c:dLbls>
        <c:gapWidth val="150"/>
        <c:axId val="242532736"/>
        <c:axId val="2425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xmlns:c16r2="http://schemas.microsoft.com/office/drawing/2015/06/chart">
            <c:ext xmlns:c16="http://schemas.microsoft.com/office/drawing/2014/chart" uri="{C3380CC4-5D6E-409C-BE32-E72D297353CC}">
              <c16:uniqueId val="{00000001-1834-48AD-B0DA-5870576E4AC0}"/>
            </c:ext>
          </c:extLst>
        </c:ser>
        <c:dLbls>
          <c:showLegendKey val="0"/>
          <c:showVal val="0"/>
          <c:showCatName val="0"/>
          <c:showSerName val="0"/>
          <c:showPercent val="0"/>
          <c:showBubbleSize val="0"/>
        </c:dLbls>
        <c:marker val="1"/>
        <c:smooth val="0"/>
        <c:axId val="242532736"/>
        <c:axId val="242534656"/>
      </c:lineChart>
      <c:dateAx>
        <c:axId val="242532736"/>
        <c:scaling>
          <c:orientation val="minMax"/>
        </c:scaling>
        <c:delete val="1"/>
        <c:axPos val="b"/>
        <c:numFmt formatCode="ge" sourceLinked="1"/>
        <c:majorTickMark val="none"/>
        <c:minorTickMark val="none"/>
        <c:tickLblPos val="none"/>
        <c:crossAx val="242534656"/>
        <c:crosses val="autoZero"/>
        <c:auto val="1"/>
        <c:lblOffset val="100"/>
        <c:baseTimeUnit val="years"/>
      </c:dateAx>
      <c:valAx>
        <c:axId val="2425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122.18</c:v>
                </c:pt>
                <c:pt idx="1">
                  <c:v>132.83000000000001</c:v>
                </c:pt>
                <c:pt idx="2">
                  <c:v>113.98</c:v>
                </c:pt>
                <c:pt idx="3">
                  <c:v>182.47</c:v>
                </c:pt>
                <c:pt idx="4">
                  <c:v>111.23</c:v>
                </c:pt>
              </c:numCache>
            </c:numRef>
          </c:val>
          <c:extLst xmlns:c16r2="http://schemas.microsoft.com/office/drawing/2015/06/chart">
            <c:ext xmlns:c16="http://schemas.microsoft.com/office/drawing/2014/chart" uri="{C3380CC4-5D6E-409C-BE32-E72D297353CC}">
              <c16:uniqueId val="{00000000-80E7-4758-916B-9A3CBE8CC8C4}"/>
            </c:ext>
          </c:extLst>
        </c:ser>
        <c:dLbls>
          <c:showLegendKey val="0"/>
          <c:showVal val="0"/>
          <c:showCatName val="0"/>
          <c:showSerName val="0"/>
          <c:showPercent val="0"/>
          <c:showBubbleSize val="0"/>
        </c:dLbls>
        <c:gapWidth val="150"/>
        <c:axId val="242250496"/>
        <c:axId val="2422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xmlns:c16r2="http://schemas.microsoft.com/office/drawing/2015/06/chart">
            <c:ext xmlns:c16="http://schemas.microsoft.com/office/drawing/2014/chart" uri="{C3380CC4-5D6E-409C-BE32-E72D297353CC}">
              <c16:uniqueId val="{00000001-80E7-4758-916B-9A3CBE8CC8C4}"/>
            </c:ext>
          </c:extLst>
        </c:ser>
        <c:dLbls>
          <c:showLegendKey val="0"/>
          <c:showVal val="0"/>
          <c:showCatName val="0"/>
          <c:showSerName val="0"/>
          <c:showPercent val="0"/>
          <c:showBubbleSize val="0"/>
        </c:dLbls>
        <c:marker val="1"/>
        <c:smooth val="0"/>
        <c:axId val="242250496"/>
        <c:axId val="242252416"/>
      </c:lineChart>
      <c:dateAx>
        <c:axId val="242250496"/>
        <c:scaling>
          <c:orientation val="minMax"/>
        </c:scaling>
        <c:delete val="1"/>
        <c:axPos val="b"/>
        <c:numFmt formatCode="ge" sourceLinked="1"/>
        <c:majorTickMark val="none"/>
        <c:minorTickMark val="none"/>
        <c:tickLblPos val="none"/>
        <c:crossAx val="242252416"/>
        <c:crosses val="autoZero"/>
        <c:auto val="1"/>
        <c:lblOffset val="100"/>
        <c:baseTimeUnit val="years"/>
      </c:dateAx>
      <c:valAx>
        <c:axId val="2422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113.99</c:v>
                </c:pt>
                <c:pt idx="1">
                  <c:v>104.78</c:v>
                </c:pt>
                <c:pt idx="2">
                  <c:v>122.22</c:v>
                </c:pt>
                <c:pt idx="3">
                  <c:v>80.680000000000007</c:v>
                </c:pt>
                <c:pt idx="4">
                  <c:v>144.94999999999999</c:v>
                </c:pt>
              </c:numCache>
            </c:numRef>
          </c:val>
          <c:extLst xmlns:c16r2="http://schemas.microsoft.com/office/drawing/2015/06/chart">
            <c:ext xmlns:c16="http://schemas.microsoft.com/office/drawing/2014/chart" uri="{C3380CC4-5D6E-409C-BE32-E72D297353CC}">
              <c16:uniqueId val="{00000000-ECC8-4152-9F5E-E753E5FBB9DE}"/>
            </c:ext>
          </c:extLst>
        </c:ser>
        <c:dLbls>
          <c:showLegendKey val="0"/>
          <c:showVal val="0"/>
          <c:showCatName val="0"/>
          <c:showSerName val="0"/>
          <c:showPercent val="0"/>
          <c:showBubbleSize val="0"/>
        </c:dLbls>
        <c:gapWidth val="150"/>
        <c:axId val="242275456"/>
        <c:axId val="2422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xmlns:c16r2="http://schemas.microsoft.com/office/drawing/2015/06/chart">
            <c:ext xmlns:c16="http://schemas.microsoft.com/office/drawing/2014/chart" uri="{C3380CC4-5D6E-409C-BE32-E72D297353CC}">
              <c16:uniqueId val="{00000001-ECC8-4152-9F5E-E753E5FBB9DE}"/>
            </c:ext>
          </c:extLst>
        </c:ser>
        <c:dLbls>
          <c:showLegendKey val="0"/>
          <c:showVal val="0"/>
          <c:showCatName val="0"/>
          <c:showSerName val="0"/>
          <c:showPercent val="0"/>
          <c:showBubbleSize val="0"/>
        </c:dLbls>
        <c:marker val="1"/>
        <c:smooth val="0"/>
        <c:axId val="242275456"/>
        <c:axId val="242277376"/>
      </c:lineChart>
      <c:dateAx>
        <c:axId val="242275456"/>
        <c:scaling>
          <c:orientation val="minMax"/>
        </c:scaling>
        <c:delete val="1"/>
        <c:axPos val="b"/>
        <c:numFmt formatCode="ge" sourceLinked="1"/>
        <c:majorTickMark val="none"/>
        <c:minorTickMark val="none"/>
        <c:tickLblPos val="none"/>
        <c:crossAx val="242277376"/>
        <c:crosses val="autoZero"/>
        <c:auto val="1"/>
        <c:lblOffset val="100"/>
        <c:baseTimeUnit val="years"/>
      </c:dateAx>
      <c:valAx>
        <c:axId val="242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浜松市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804780</v>
      </c>
      <c r="AM8" s="50"/>
      <c r="AN8" s="50"/>
      <c r="AO8" s="50"/>
      <c r="AP8" s="50"/>
      <c r="AQ8" s="50"/>
      <c r="AR8" s="50"/>
      <c r="AS8" s="50"/>
      <c r="AT8" s="45">
        <f>データ!T6</f>
        <v>1558.06</v>
      </c>
      <c r="AU8" s="45"/>
      <c r="AV8" s="45"/>
      <c r="AW8" s="45"/>
      <c r="AX8" s="45"/>
      <c r="AY8" s="45"/>
      <c r="AZ8" s="45"/>
      <c r="BA8" s="45"/>
      <c r="BB8" s="45">
        <f>データ!U6</f>
        <v>516.53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58.83</v>
      </c>
      <c r="J10" s="45"/>
      <c r="K10" s="45"/>
      <c r="L10" s="45"/>
      <c r="M10" s="45"/>
      <c r="N10" s="45"/>
      <c r="O10" s="45"/>
      <c r="P10" s="45">
        <f>データ!P6</f>
        <v>72</v>
      </c>
      <c r="Q10" s="45"/>
      <c r="R10" s="45"/>
      <c r="S10" s="45"/>
      <c r="T10" s="45"/>
      <c r="U10" s="45"/>
      <c r="V10" s="45"/>
      <c r="W10" s="45">
        <f>データ!Q6</f>
        <v>83.61</v>
      </c>
      <c r="X10" s="45"/>
      <c r="Y10" s="45"/>
      <c r="Z10" s="45"/>
      <c r="AA10" s="45"/>
      <c r="AB10" s="45"/>
      <c r="AC10" s="45"/>
      <c r="AD10" s="50">
        <f>データ!R6</f>
        <v>2894</v>
      </c>
      <c r="AE10" s="50"/>
      <c r="AF10" s="50"/>
      <c r="AG10" s="50"/>
      <c r="AH10" s="50"/>
      <c r="AI10" s="50"/>
      <c r="AJ10" s="50"/>
      <c r="AK10" s="2"/>
      <c r="AL10" s="50">
        <f>データ!V6</f>
        <v>577946</v>
      </c>
      <c r="AM10" s="50"/>
      <c r="AN10" s="50"/>
      <c r="AO10" s="50"/>
      <c r="AP10" s="50"/>
      <c r="AQ10" s="50"/>
      <c r="AR10" s="50"/>
      <c r="AS10" s="50"/>
      <c r="AT10" s="45">
        <f>データ!W6</f>
        <v>116.61</v>
      </c>
      <c r="AU10" s="45"/>
      <c r="AV10" s="45"/>
      <c r="AW10" s="45"/>
      <c r="AX10" s="45"/>
      <c r="AY10" s="45"/>
      <c r="AZ10" s="45"/>
      <c r="BA10" s="45"/>
      <c r="BB10" s="45">
        <f>データ!X6</f>
        <v>4956.2299999999996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6IsQOz1AA5K+YIG/w/DfTOgJsEuIGNkYIl+aimh72klh+jPafVqHskfQ3GcATLTFivstmGYWTzfL33h73+gxw==" saltValue="dJpNUDA2ryqdPO5uTr83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221309</v>
      </c>
      <c r="D6" s="33">
        <f t="shared" si="3"/>
        <v>46</v>
      </c>
      <c r="E6" s="33">
        <f t="shared" si="3"/>
        <v>17</v>
      </c>
      <c r="F6" s="33">
        <f t="shared" si="3"/>
        <v>1</v>
      </c>
      <c r="G6" s="33">
        <f t="shared" si="3"/>
        <v>0</v>
      </c>
      <c r="H6" s="33" t="str">
        <f t="shared" si="3"/>
        <v>静岡県　浜松市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58.83</v>
      </c>
      <c r="P6" s="34">
        <f t="shared" si="3"/>
        <v>72</v>
      </c>
      <c r="Q6" s="34">
        <f t="shared" si="3"/>
        <v>83.61</v>
      </c>
      <c r="R6" s="34">
        <f t="shared" si="3"/>
        <v>2894</v>
      </c>
      <c r="S6" s="34">
        <f t="shared" si="3"/>
        <v>804780</v>
      </c>
      <c r="T6" s="34">
        <f t="shared" si="3"/>
        <v>1558.06</v>
      </c>
      <c r="U6" s="34">
        <f t="shared" si="3"/>
        <v>516.53</v>
      </c>
      <c r="V6" s="34">
        <f t="shared" si="3"/>
        <v>577946</v>
      </c>
      <c r="W6" s="34">
        <f t="shared" si="3"/>
        <v>116.61</v>
      </c>
      <c r="X6" s="34">
        <f t="shared" si="3"/>
        <v>4956.2299999999996</v>
      </c>
      <c r="Y6" s="35">
        <f>IF(Y7="",NA(),Y7)</f>
        <v>111.33</v>
      </c>
      <c r="Z6" s="35">
        <f t="shared" ref="Z6:AH6" si="4">IF(Z7="",NA(),Z7)</f>
        <v>115.64</v>
      </c>
      <c r="AA6" s="35">
        <f t="shared" si="4"/>
        <v>106.34</v>
      </c>
      <c r="AB6" s="35">
        <f t="shared" si="4"/>
        <v>109.04</v>
      </c>
      <c r="AC6" s="35">
        <f t="shared" si="4"/>
        <v>114.76</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34.44</v>
      </c>
      <c r="AV6" s="35">
        <f t="shared" ref="AV6:BD6" si="6">IF(AV7="",NA(),AV7)</f>
        <v>34.9</v>
      </c>
      <c r="AW6" s="35">
        <f t="shared" si="6"/>
        <v>43.44</v>
      </c>
      <c r="AX6" s="35">
        <f t="shared" si="6"/>
        <v>50.89</v>
      </c>
      <c r="AY6" s="35">
        <f t="shared" si="6"/>
        <v>55.4</v>
      </c>
      <c r="AZ6" s="35">
        <f t="shared" si="6"/>
        <v>55.68</v>
      </c>
      <c r="BA6" s="35">
        <f t="shared" si="6"/>
        <v>56.18</v>
      </c>
      <c r="BB6" s="35">
        <f t="shared" si="6"/>
        <v>59.45</v>
      </c>
      <c r="BC6" s="35">
        <f t="shared" si="6"/>
        <v>64.94</v>
      </c>
      <c r="BD6" s="35">
        <f t="shared" si="6"/>
        <v>70.08</v>
      </c>
      <c r="BE6" s="34" t="str">
        <f>IF(BE7="","",IF(BE7="-","【-】","【"&amp;SUBSTITUTE(TEXT(BE7,"#,##0.00"),"-","△")&amp;"】"))</f>
        <v>【69.49】</v>
      </c>
      <c r="BF6" s="35">
        <f>IF(BF7="",NA(),BF7)</f>
        <v>780.73</v>
      </c>
      <c r="BG6" s="35">
        <f t="shared" ref="BG6:BO6" si="7">IF(BG7="",NA(),BG7)</f>
        <v>724.93</v>
      </c>
      <c r="BH6" s="35">
        <f t="shared" si="7"/>
        <v>776.26</v>
      </c>
      <c r="BI6" s="35">
        <f t="shared" si="7"/>
        <v>376.88</v>
      </c>
      <c r="BJ6" s="35">
        <f t="shared" si="7"/>
        <v>657.25</v>
      </c>
      <c r="BK6" s="35">
        <f t="shared" si="7"/>
        <v>627.59</v>
      </c>
      <c r="BL6" s="35">
        <f t="shared" si="7"/>
        <v>594.09</v>
      </c>
      <c r="BM6" s="35">
        <f t="shared" si="7"/>
        <v>576.02</v>
      </c>
      <c r="BN6" s="35">
        <f t="shared" si="7"/>
        <v>549.48</v>
      </c>
      <c r="BO6" s="35">
        <f t="shared" si="7"/>
        <v>537.13</v>
      </c>
      <c r="BP6" s="34" t="str">
        <f>IF(BP7="","",IF(BP7="-","【-】","【"&amp;SUBSTITUTE(TEXT(BP7,"#,##0.00"),"-","△")&amp;"】"))</f>
        <v>【682.78】</v>
      </c>
      <c r="BQ6" s="35">
        <f>IF(BQ7="",NA(),BQ7)</f>
        <v>122.18</v>
      </c>
      <c r="BR6" s="35">
        <f t="shared" ref="BR6:BZ6" si="8">IF(BR7="",NA(),BR7)</f>
        <v>132.83000000000001</v>
      </c>
      <c r="BS6" s="35">
        <f t="shared" si="8"/>
        <v>113.98</v>
      </c>
      <c r="BT6" s="35">
        <f t="shared" si="8"/>
        <v>182.47</v>
      </c>
      <c r="BU6" s="35">
        <f t="shared" si="8"/>
        <v>111.23</v>
      </c>
      <c r="BV6" s="35">
        <f t="shared" si="8"/>
        <v>113.93</v>
      </c>
      <c r="BW6" s="35">
        <f t="shared" si="8"/>
        <v>114.03</v>
      </c>
      <c r="BX6" s="35">
        <f t="shared" si="8"/>
        <v>113.34</v>
      </c>
      <c r="BY6" s="35">
        <f t="shared" si="8"/>
        <v>113.83</v>
      </c>
      <c r="BZ6" s="35">
        <f t="shared" si="8"/>
        <v>112.43</v>
      </c>
      <c r="CA6" s="34" t="str">
        <f>IF(CA7="","",IF(CA7="-","【-】","【"&amp;SUBSTITUTE(TEXT(CA7,"#,##0.00"),"-","△")&amp;"】"))</f>
        <v>【100.91】</v>
      </c>
      <c r="CB6" s="35">
        <f>IF(CB7="",NA(),CB7)</f>
        <v>113.99</v>
      </c>
      <c r="CC6" s="35">
        <f t="shared" ref="CC6:CK6" si="9">IF(CC7="",NA(),CC7)</f>
        <v>104.78</v>
      </c>
      <c r="CD6" s="35">
        <f t="shared" si="9"/>
        <v>122.22</v>
      </c>
      <c r="CE6" s="35">
        <f t="shared" si="9"/>
        <v>80.680000000000007</v>
      </c>
      <c r="CF6" s="35">
        <f t="shared" si="9"/>
        <v>144.94999999999999</v>
      </c>
      <c r="CG6" s="35">
        <f t="shared" si="9"/>
        <v>116.77</v>
      </c>
      <c r="CH6" s="35">
        <f t="shared" si="9"/>
        <v>116.93</v>
      </c>
      <c r="CI6" s="35">
        <f t="shared" si="9"/>
        <v>117.4</v>
      </c>
      <c r="CJ6" s="35">
        <f t="shared" si="9"/>
        <v>116.87</v>
      </c>
      <c r="CK6" s="35">
        <f t="shared" si="9"/>
        <v>118.55</v>
      </c>
      <c r="CL6" s="34" t="str">
        <f>IF(CL7="","",IF(CL7="-","【-】","【"&amp;SUBSTITUTE(TEXT(CL7,"#,##0.00"),"-","△")&amp;"】"))</f>
        <v>【136.86】</v>
      </c>
      <c r="CM6" s="35">
        <f>IF(CM7="",NA(),CM7)</f>
        <v>72.98</v>
      </c>
      <c r="CN6" s="35">
        <f t="shared" ref="CN6:CV6" si="10">IF(CN7="",NA(),CN7)</f>
        <v>72.55</v>
      </c>
      <c r="CO6" s="35">
        <f t="shared" si="10"/>
        <v>70.55</v>
      </c>
      <c r="CP6" s="35">
        <f t="shared" si="10"/>
        <v>71.180000000000007</v>
      </c>
      <c r="CQ6" s="35">
        <f t="shared" si="10"/>
        <v>71.16</v>
      </c>
      <c r="CR6" s="35">
        <f t="shared" si="10"/>
        <v>59.58</v>
      </c>
      <c r="CS6" s="35">
        <f t="shared" si="10"/>
        <v>58.79</v>
      </c>
      <c r="CT6" s="35">
        <f t="shared" si="10"/>
        <v>59.16</v>
      </c>
      <c r="CU6" s="35">
        <f t="shared" si="10"/>
        <v>59.44</v>
      </c>
      <c r="CV6" s="35">
        <f t="shared" si="10"/>
        <v>57.38</v>
      </c>
      <c r="CW6" s="34" t="str">
        <f>IF(CW7="","",IF(CW7="-","【-】","【"&amp;SUBSTITUTE(TEXT(CW7,"#,##0.00"),"-","△")&amp;"】"))</f>
        <v>【58.98】</v>
      </c>
      <c r="CX6" s="35">
        <f>IF(CX7="",NA(),CX7)</f>
        <v>96.16</v>
      </c>
      <c r="CY6" s="35">
        <f t="shared" ref="CY6:DG6" si="11">IF(CY7="",NA(),CY7)</f>
        <v>96.43</v>
      </c>
      <c r="CZ6" s="35">
        <f t="shared" si="11"/>
        <v>96.79</v>
      </c>
      <c r="DA6" s="35">
        <f t="shared" si="11"/>
        <v>97</v>
      </c>
      <c r="DB6" s="35">
        <f t="shared" si="11"/>
        <v>97.39</v>
      </c>
      <c r="DC6" s="35">
        <f t="shared" si="11"/>
        <v>98.71</v>
      </c>
      <c r="DD6" s="35">
        <f t="shared" si="11"/>
        <v>98.76</v>
      </c>
      <c r="DE6" s="35">
        <f t="shared" si="11"/>
        <v>98.86</v>
      </c>
      <c r="DF6" s="35">
        <f t="shared" si="11"/>
        <v>98.9</v>
      </c>
      <c r="DG6" s="35">
        <f t="shared" si="11"/>
        <v>98.98</v>
      </c>
      <c r="DH6" s="34" t="str">
        <f>IF(DH7="","",IF(DH7="-","【-】","【"&amp;SUBSTITUTE(TEXT(DH7,"#,##0.00"),"-","△")&amp;"】"))</f>
        <v>【95.20】</v>
      </c>
      <c r="DI6" s="35">
        <f>IF(DI7="",NA(),DI7)</f>
        <v>34.61</v>
      </c>
      <c r="DJ6" s="35">
        <f t="shared" ref="DJ6:DR6" si="12">IF(DJ7="",NA(),DJ7)</f>
        <v>36.229999999999997</v>
      </c>
      <c r="DK6" s="35">
        <f t="shared" si="12"/>
        <v>42.25</v>
      </c>
      <c r="DL6" s="35">
        <f t="shared" si="12"/>
        <v>43.88</v>
      </c>
      <c r="DM6" s="35">
        <f t="shared" si="12"/>
        <v>48.93</v>
      </c>
      <c r="DN6" s="35">
        <f t="shared" si="12"/>
        <v>42</v>
      </c>
      <c r="DO6" s="35">
        <f t="shared" si="12"/>
        <v>43.2</v>
      </c>
      <c r="DP6" s="35">
        <f t="shared" si="12"/>
        <v>44.55</v>
      </c>
      <c r="DQ6" s="35">
        <f t="shared" si="12"/>
        <v>45.79</v>
      </c>
      <c r="DR6" s="35">
        <f t="shared" si="12"/>
        <v>47.06</v>
      </c>
      <c r="DS6" s="34" t="str">
        <f>IF(DS7="","",IF(DS7="-","【-】","【"&amp;SUBSTITUTE(TEXT(DS7,"#,##0.00"),"-","△")&amp;"】"))</f>
        <v>【38.60】</v>
      </c>
      <c r="DT6" s="34">
        <f>IF(DT7="",NA(),DT7)</f>
        <v>0</v>
      </c>
      <c r="DU6" s="34">
        <f t="shared" ref="DU6:EC6" si="13">IF(DU7="",NA(),DU7)</f>
        <v>0</v>
      </c>
      <c r="DV6" s="34">
        <f t="shared" si="13"/>
        <v>0</v>
      </c>
      <c r="DW6" s="35">
        <f t="shared" si="13"/>
        <v>1.21</v>
      </c>
      <c r="DX6" s="35">
        <f t="shared" si="13"/>
        <v>1.67</v>
      </c>
      <c r="DY6" s="35">
        <f t="shared" si="13"/>
        <v>6.95</v>
      </c>
      <c r="DZ6" s="35">
        <f t="shared" si="13"/>
        <v>7.39</v>
      </c>
      <c r="EA6" s="35">
        <f t="shared" si="13"/>
        <v>8.25</v>
      </c>
      <c r="EB6" s="35">
        <f t="shared" si="13"/>
        <v>9</v>
      </c>
      <c r="EC6" s="35">
        <f t="shared" si="13"/>
        <v>9.6300000000000008</v>
      </c>
      <c r="ED6" s="34" t="str">
        <f>IF(ED7="","",IF(ED7="-","【-】","【"&amp;SUBSTITUTE(TEXT(ED7,"#,##0.00"),"-","△")&amp;"】"))</f>
        <v>【5.64】</v>
      </c>
      <c r="EE6" s="35">
        <f>IF(EE7="",NA(),EE7)</f>
        <v>0.1</v>
      </c>
      <c r="EF6" s="35">
        <f t="shared" ref="EF6:EN6" si="14">IF(EF7="",NA(),EF7)</f>
        <v>0.42</v>
      </c>
      <c r="EG6" s="35">
        <f t="shared" si="14"/>
        <v>0.05</v>
      </c>
      <c r="EH6" s="35">
        <f t="shared" si="14"/>
        <v>0.09</v>
      </c>
      <c r="EI6" s="35">
        <f t="shared" si="14"/>
        <v>0.11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221309</v>
      </c>
      <c r="D7" s="37">
        <v>46</v>
      </c>
      <c r="E7" s="37">
        <v>17</v>
      </c>
      <c r="F7" s="37">
        <v>1</v>
      </c>
      <c r="G7" s="37">
        <v>0</v>
      </c>
      <c r="H7" s="37" t="s">
        <v>96</v>
      </c>
      <c r="I7" s="37" t="s">
        <v>97</v>
      </c>
      <c r="J7" s="37" t="s">
        <v>98</v>
      </c>
      <c r="K7" s="37" t="s">
        <v>99</v>
      </c>
      <c r="L7" s="37" t="s">
        <v>100</v>
      </c>
      <c r="M7" s="37" t="s">
        <v>101</v>
      </c>
      <c r="N7" s="38" t="s">
        <v>102</v>
      </c>
      <c r="O7" s="38">
        <v>58.83</v>
      </c>
      <c r="P7" s="38">
        <v>72</v>
      </c>
      <c r="Q7" s="38">
        <v>83.61</v>
      </c>
      <c r="R7" s="38">
        <v>2894</v>
      </c>
      <c r="S7" s="38">
        <v>804780</v>
      </c>
      <c r="T7" s="38">
        <v>1558.06</v>
      </c>
      <c r="U7" s="38">
        <v>516.53</v>
      </c>
      <c r="V7" s="38">
        <v>577946</v>
      </c>
      <c r="W7" s="38">
        <v>116.61</v>
      </c>
      <c r="X7" s="38">
        <v>4956.2299999999996</v>
      </c>
      <c r="Y7" s="38">
        <v>111.33</v>
      </c>
      <c r="Z7" s="38">
        <v>115.64</v>
      </c>
      <c r="AA7" s="38">
        <v>106.34</v>
      </c>
      <c r="AB7" s="38">
        <v>109.04</v>
      </c>
      <c r="AC7" s="38">
        <v>114.76</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34.44</v>
      </c>
      <c r="AV7" s="38">
        <v>34.9</v>
      </c>
      <c r="AW7" s="38">
        <v>43.44</v>
      </c>
      <c r="AX7" s="38">
        <v>50.89</v>
      </c>
      <c r="AY7" s="38">
        <v>55.4</v>
      </c>
      <c r="AZ7" s="38">
        <v>55.68</v>
      </c>
      <c r="BA7" s="38">
        <v>56.18</v>
      </c>
      <c r="BB7" s="38">
        <v>59.45</v>
      </c>
      <c r="BC7" s="38">
        <v>64.94</v>
      </c>
      <c r="BD7" s="38">
        <v>70.08</v>
      </c>
      <c r="BE7" s="38">
        <v>69.489999999999995</v>
      </c>
      <c r="BF7" s="38">
        <v>780.73</v>
      </c>
      <c r="BG7" s="38">
        <v>724.93</v>
      </c>
      <c r="BH7" s="38">
        <v>776.26</v>
      </c>
      <c r="BI7" s="38">
        <v>376.88</v>
      </c>
      <c r="BJ7" s="38">
        <v>657.25</v>
      </c>
      <c r="BK7" s="38">
        <v>627.59</v>
      </c>
      <c r="BL7" s="38">
        <v>594.09</v>
      </c>
      <c r="BM7" s="38">
        <v>576.02</v>
      </c>
      <c r="BN7" s="38">
        <v>549.48</v>
      </c>
      <c r="BO7" s="38">
        <v>537.13</v>
      </c>
      <c r="BP7" s="38">
        <v>682.78</v>
      </c>
      <c r="BQ7" s="38">
        <v>122.18</v>
      </c>
      <c r="BR7" s="38">
        <v>132.83000000000001</v>
      </c>
      <c r="BS7" s="38">
        <v>113.98</v>
      </c>
      <c r="BT7" s="38">
        <v>182.47</v>
      </c>
      <c r="BU7" s="38">
        <v>111.23</v>
      </c>
      <c r="BV7" s="38">
        <v>113.93</v>
      </c>
      <c r="BW7" s="38">
        <v>114.03</v>
      </c>
      <c r="BX7" s="38">
        <v>113.34</v>
      </c>
      <c r="BY7" s="38">
        <v>113.83</v>
      </c>
      <c r="BZ7" s="38">
        <v>112.43</v>
      </c>
      <c r="CA7" s="38">
        <v>100.91</v>
      </c>
      <c r="CB7" s="38">
        <v>113.99</v>
      </c>
      <c r="CC7" s="38">
        <v>104.78</v>
      </c>
      <c r="CD7" s="38">
        <v>122.22</v>
      </c>
      <c r="CE7" s="38">
        <v>80.680000000000007</v>
      </c>
      <c r="CF7" s="38">
        <v>144.94999999999999</v>
      </c>
      <c r="CG7" s="38">
        <v>116.77</v>
      </c>
      <c r="CH7" s="38">
        <v>116.93</v>
      </c>
      <c r="CI7" s="38">
        <v>117.4</v>
      </c>
      <c r="CJ7" s="38">
        <v>116.87</v>
      </c>
      <c r="CK7" s="38">
        <v>118.55</v>
      </c>
      <c r="CL7" s="38">
        <v>136.86000000000001</v>
      </c>
      <c r="CM7" s="38">
        <v>72.98</v>
      </c>
      <c r="CN7" s="38">
        <v>72.55</v>
      </c>
      <c r="CO7" s="38">
        <v>70.55</v>
      </c>
      <c r="CP7" s="38">
        <v>71.180000000000007</v>
      </c>
      <c r="CQ7" s="38">
        <v>71.16</v>
      </c>
      <c r="CR7" s="38">
        <v>59.58</v>
      </c>
      <c r="CS7" s="38">
        <v>58.79</v>
      </c>
      <c r="CT7" s="38">
        <v>59.16</v>
      </c>
      <c r="CU7" s="38">
        <v>59.44</v>
      </c>
      <c r="CV7" s="38">
        <v>57.38</v>
      </c>
      <c r="CW7" s="38">
        <v>58.98</v>
      </c>
      <c r="CX7" s="38">
        <v>96.16</v>
      </c>
      <c r="CY7" s="38">
        <v>96.43</v>
      </c>
      <c r="CZ7" s="38">
        <v>96.79</v>
      </c>
      <c r="DA7" s="38">
        <v>97</v>
      </c>
      <c r="DB7" s="38">
        <v>97.39</v>
      </c>
      <c r="DC7" s="38">
        <v>98.71</v>
      </c>
      <c r="DD7" s="38">
        <v>98.76</v>
      </c>
      <c r="DE7" s="38">
        <v>98.86</v>
      </c>
      <c r="DF7" s="38">
        <v>98.9</v>
      </c>
      <c r="DG7" s="38">
        <v>98.98</v>
      </c>
      <c r="DH7" s="38">
        <v>95.2</v>
      </c>
      <c r="DI7" s="38">
        <v>34.61</v>
      </c>
      <c r="DJ7" s="38">
        <v>36.229999999999997</v>
      </c>
      <c r="DK7" s="38">
        <v>42.25</v>
      </c>
      <c r="DL7" s="38">
        <v>43.88</v>
      </c>
      <c r="DM7" s="38">
        <v>48.93</v>
      </c>
      <c r="DN7" s="38">
        <v>42</v>
      </c>
      <c r="DO7" s="38">
        <v>43.2</v>
      </c>
      <c r="DP7" s="38">
        <v>44.55</v>
      </c>
      <c r="DQ7" s="38">
        <v>45.79</v>
      </c>
      <c r="DR7" s="38">
        <v>47.06</v>
      </c>
      <c r="DS7" s="38">
        <v>38.6</v>
      </c>
      <c r="DT7" s="38">
        <v>0</v>
      </c>
      <c r="DU7" s="38">
        <v>0</v>
      </c>
      <c r="DV7" s="38">
        <v>0</v>
      </c>
      <c r="DW7" s="38">
        <v>1.21</v>
      </c>
      <c r="DX7" s="38">
        <v>1.67</v>
      </c>
      <c r="DY7" s="38">
        <v>6.95</v>
      </c>
      <c r="DZ7" s="38">
        <v>7.39</v>
      </c>
      <c r="EA7" s="38">
        <v>8.25</v>
      </c>
      <c r="EB7" s="38">
        <v>9</v>
      </c>
      <c r="EC7" s="38">
        <v>9.6300000000000008</v>
      </c>
      <c r="ED7" s="38">
        <v>5.64</v>
      </c>
      <c r="EE7" s="38">
        <v>0.1</v>
      </c>
      <c r="EF7" s="38">
        <v>0.42</v>
      </c>
      <c r="EG7" s="38">
        <v>0.05</v>
      </c>
      <c r="EH7" s="38">
        <v>0.09</v>
      </c>
      <c r="EI7" s="38">
        <v>0.11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2020-01-31T06:46:23Z</cp:lastPrinted>
  <dcterms:created xsi:type="dcterms:W3CDTF">2019-12-05T04:44:37Z</dcterms:created>
  <dcterms:modified xsi:type="dcterms:W3CDTF">2020-01-31T07:01:28Z</dcterms:modified>
  <cp:category/>
</cp:coreProperties>
</file>