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7701\H007701_財務会計データ\01_水道\02010_決算\07_決算統計\R4\07_経営比較分析表\起案\"/>
    </mc:Choice>
  </mc:AlternateContent>
  <workbookProtection workbookAlgorithmName="SHA-512" workbookHashValue="7LL8XdHzJna5zqaGJxipHdnUw4t2Yi+55ZRZlq5zmksB4QRfEMI4ZKIWG0PWrRT1tAJitUPivSef+4rFITa9yQ==" workbookSaltValue="qKB8ithPzsrKy2AZMMSgt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F85" i="4"/>
  <c r="BB10" i="4"/>
  <c r="AT10" i="4"/>
  <c r="AL10" i="4"/>
  <c r="W10" i="4"/>
  <c r="I10" i="4"/>
  <c r="BB8" i="4"/>
  <c r="AT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<sst xmlns="http://schemas.openxmlformats.org/spreadsheetml/2006/main" count="228" uniqueCount="113">
  <si>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</si>
  <si>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</si>
  <si>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</si>
  <si>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</si>
  <si>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</si>
  <si>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</si>
  <si>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</si>
  <si>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</si>
  <si>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</si>
  <si>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</si>
  <si>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</si>
  <si>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</si>
  <si>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</si>
  <si>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</si>
  <si>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</si>
  <si>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</si>
  <si>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</si>
  <si>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</si>
  <si>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</si>
  <si>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</si>
  <si>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</si>
  <si>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</si>
  <si>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</si>
  <si>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</si>
  <si>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</si>
  <si>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</si>
  <si>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</si>
  <si>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</si>
  <si>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</si>
  <si>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</si>
  <si>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</si>
  <si>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</si>
  <si>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</si>
  <si>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</si>
  <si>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</si>
  <si>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</si>
  <si>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</si>
  <si>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</si>
  <si>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</si>
  <si>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</si>
  <si>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</si>
  <si>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</si>
  <si>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</si>
  <si>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</si>
  <si>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</si>
  <si>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</si>
  <si>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</si>
  <si>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</si>
  <si>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</si>
  <si>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</si>
  <si>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</si>
  <si>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</si>
  <si>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</si>
  <si>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</si>
  <si>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</si>
  <si>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</si>
  <si>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</si>
  <si>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</si>
  <si>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</si>
  <si>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</si>
  <si>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</si>
  <si>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</si>
  <si>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</si>
  <si>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</si>
  <si>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</si>
  <si>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</si>
  <si>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</si>
  <si>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</si>
  <si>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</si>
  <si>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</si>
  <si>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</si>
  <si>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</si>
  <si>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</si>
  <si>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</si>
  <si>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</si>
  <si>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</si>
  <si>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</si>
  <si>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</si>
  <si>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</si>
  <si>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</si>
  <si>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</si>
  <si>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</si>
  <si>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</si>
  <si>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</si>
  <si>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</si>
  <si>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</si>
  <si>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</si>
  <si>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</si>
  <si>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</si>
  <si>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</si>
  <si>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</si>
  <si>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</si>
  <si>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</si>
  <si>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</si>
  <si>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水道事業</t>
  </si>
  <si>
    <t>末端給水事業</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</si>
  <si>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</si>
  <si>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</si>
  <si>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</si>
  <si>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</si>
  <si>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</si>
  <si>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</si>
  <si>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</si>
  <si>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</si>
  <si>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</si>
  <si>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</si>
  <si>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</si>
  <si>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</si>
  <si>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</si>
  <si>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</si>
  <si>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rPr>
        <b/>
        <sz val="10"/>
        <color theme="1"/>
        <rFont val="ＭＳ ゴシック"/>
        <family val="3"/>
        <charset val="128"/>
      </rPr>
      <t>①経常収支比率　②累積欠損金比率</t>
    </r>
    <r>
      <rPr>
        <sz val="10"/>
        <color theme="1"/>
        <rFont val="ＭＳ ゴシック"/>
        <family val="3"/>
        <charset val="128"/>
      </rPr>
      <t xml:space="preserve">
　給水収益等の収益が減少する一方、電気料金の高騰などにより維持管理費が増加したことから、経常</t>
    </r>
    <r>
      <rPr>
        <sz val="10"/>
        <rFont val="ＭＳ ゴシック"/>
        <family val="3"/>
        <charset val="128"/>
      </rPr>
      <t>収支比率は100％を下回り、結果的に純損失を計上した。しかし、純損失については利益剰余金で補填しており、累積欠損金は発生していない。</t>
    </r>
    <r>
      <rPr>
        <sz val="10"/>
        <color theme="1"/>
        <rFont val="ＭＳ ゴシック"/>
        <family val="3"/>
        <charset val="128"/>
      </rPr>
      <t xml:space="preserve">
</t>
    </r>
    <r>
      <rPr>
        <b/>
        <sz val="10"/>
        <color theme="1"/>
        <rFont val="ＭＳ ゴシック"/>
        <family val="3"/>
        <charset val="128"/>
      </rPr>
      <t>③流動比率</t>
    </r>
    <r>
      <rPr>
        <sz val="10"/>
        <color theme="1"/>
        <rFont val="ＭＳ ゴシック"/>
        <family val="3"/>
        <charset val="128"/>
      </rPr>
      <t xml:space="preserve">
　100％を大きく上回っていることから短期的な債務に対する支払能力は十分に有しているものの、現金等の流動資産は減少傾向にあるため、今後の推移を注視する必要がある。
</t>
    </r>
    <r>
      <rPr>
        <b/>
        <sz val="10"/>
        <color theme="1"/>
        <rFont val="ＭＳ ゴシック"/>
        <family val="3"/>
        <charset val="128"/>
      </rPr>
      <t>④企業債残高対給水収益比率</t>
    </r>
    <r>
      <rPr>
        <sz val="10"/>
        <color theme="1"/>
        <rFont val="ＭＳ ゴシック"/>
        <family val="3"/>
        <charset val="128"/>
      </rPr>
      <t xml:space="preserve">
　給水収益は減少傾向にあるものの、企業債残高は着実に削減していることから、横ばいで推移している。
</t>
    </r>
    <r>
      <rPr>
        <b/>
        <sz val="10"/>
        <color theme="1"/>
        <rFont val="ＭＳ ゴシック"/>
        <family val="3"/>
        <charset val="128"/>
      </rPr>
      <t>⑤料金回収率　⑥給水原価</t>
    </r>
    <r>
      <rPr>
        <sz val="10"/>
        <color theme="1"/>
        <rFont val="ＭＳ ゴシック"/>
        <family val="3"/>
        <charset val="128"/>
      </rPr>
      <t xml:space="preserve">
　給水原価は、電気料金の高騰などによる維持管理費の増加により上昇したものの、類似団体平均値を下回り良好な水準だといえる。一方、料金回収率は令和元年度以降100％を下回る状況が続いていることから、経営改善等を図る必要がある。
</t>
    </r>
    <r>
      <rPr>
        <b/>
        <sz val="10"/>
        <color theme="1"/>
        <rFont val="ＭＳ ゴシック"/>
        <family val="3"/>
        <charset val="128"/>
      </rPr>
      <t>⑦施設利用率</t>
    </r>
    <r>
      <rPr>
        <sz val="10"/>
        <color theme="1"/>
        <rFont val="ＭＳ ゴシック"/>
        <family val="3"/>
        <charset val="128"/>
      </rPr>
      <t xml:space="preserve">
　類似団体平均値と比べて良好だが、水需要の減少傾向を踏まえ、施設規模や能力の適正化を進める必要がある。
</t>
    </r>
    <r>
      <rPr>
        <b/>
        <sz val="10"/>
        <color theme="1"/>
        <rFont val="ＭＳ ゴシック"/>
        <family val="3"/>
        <charset val="128"/>
      </rPr>
      <t>⑧有収率</t>
    </r>
    <r>
      <rPr>
        <sz val="10"/>
        <color theme="1"/>
        <rFont val="ＭＳ ゴシック"/>
        <family val="3"/>
        <charset val="128"/>
      </rPr>
      <t xml:space="preserve">
　全国平均を上回っているものの類似団体平均値より低く、前年度と比較しても減少している。引き続き漏水調査や老朽管更新を効果的に実施し、有収率の向上に努める必要がある。</t>
    </r>
    <rPh sb="18" eb="22">
      <t>キュウスイシュウエキ</t>
    </rPh>
    <rPh sb="22" eb="23">
      <t>ナド</t>
    </rPh>
    <rPh sb="24" eb="26">
      <t>シュウエキ</t>
    </rPh>
    <rPh sb="27" eb="29">
      <t>ゲンショウ</t>
    </rPh>
    <rPh sb="31" eb="33">
      <t>イッポウ</t>
    </rPh>
    <rPh sb="46" eb="51">
      <t>イジカンリヒ</t>
    </rPh>
    <rPh sb="61" eb="63">
      <t>ケイジョウ</t>
    </rPh>
    <rPh sb="65" eb="67">
      <t>ヒリツ</t>
    </rPh>
    <rPh sb="73" eb="75">
      <t>シタマワ</t>
    </rPh>
    <rPh sb="77" eb="80">
      <t>ケッカテキ</t>
    </rPh>
    <rPh sb="81" eb="84">
      <t>ジュンソンシツ</t>
    </rPh>
    <rPh sb="85" eb="87">
      <t>ケイジョウ</t>
    </rPh>
    <rPh sb="94" eb="97">
      <t>ジュンソンシツ</t>
    </rPh>
    <rPh sb="102" eb="107">
      <t>リエキジョウヨキン</t>
    </rPh>
    <rPh sb="108" eb="110">
      <t>ホテン</t>
    </rPh>
    <rPh sb="115" eb="120">
      <t>ルイセキケッソンキン</t>
    </rPh>
    <rPh sb="121" eb="123">
      <t>ハッセイ</t>
    </rPh>
    <rPh sb="142" eb="143">
      <t>オオ</t>
    </rPh>
    <rPh sb="145" eb="147">
      <t>ウワマワ</t>
    </rPh>
    <rPh sb="155" eb="157">
      <t>タンキ</t>
    </rPh>
    <rPh sb="157" eb="158">
      <t>テキ</t>
    </rPh>
    <rPh sb="159" eb="161">
      <t>サイム</t>
    </rPh>
    <rPh sb="162" eb="163">
      <t>タイ</t>
    </rPh>
    <rPh sb="173" eb="174">
      <t>ユウ</t>
    </rPh>
    <rPh sb="182" eb="184">
      <t>ゲンキン</t>
    </rPh>
    <rPh sb="184" eb="185">
      <t>ナド</t>
    </rPh>
    <rPh sb="186" eb="190">
      <t>リュウドウシサン</t>
    </rPh>
    <rPh sb="191" eb="193">
      <t>ゲンショウ</t>
    </rPh>
    <rPh sb="193" eb="195">
      <t>ケイコウ</t>
    </rPh>
    <rPh sb="207" eb="209">
      <t>チュウシ</t>
    </rPh>
    <rPh sb="233" eb="235">
      <t>キュウスイ</t>
    </rPh>
    <rPh sb="235" eb="237">
      <t>シュウエキ</t>
    </rPh>
    <rPh sb="238" eb="242">
      <t>ゲンショウケイコウ</t>
    </rPh>
    <rPh sb="249" eb="254">
      <t>キギョウサイザンダカ</t>
    </rPh>
    <rPh sb="255" eb="257">
      <t>チャクジツ</t>
    </rPh>
    <rPh sb="258" eb="260">
      <t>サクゲン</t>
    </rPh>
    <rPh sb="269" eb="270">
      <t>ヨコ</t>
    </rPh>
    <rPh sb="273" eb="275">
      <t>スイイ</t>
    </rPh>
    <rPh sb="313" eb="318">
      <t>イジカンリヒ</t>
    </rPh>
    <rPh sb="319" eb="321">
      <t>ゾウカ</t>
    </rPh>
    <rPh sb="324" eb="326">
      <t>ジョウショウ</t>
    </rPh>
    <rPh sb="332" eb="334">
      <t>ルイジ</t>
    </rPh>
    <rPh sb="334" eb="336">
      <t>ダンタイ</t>
    </rPh>
    <rPh sb="336" eb="338">
      <t>ヘイキン</t>
    </rPh>
    <rPh sb="338" eb="339">
      <t>アタイ</t>
    </rPh>
    <rPh sb="340" eb="342">
      <t>シタマワ</t>
    </rPh>
    <rPh sb="346" eb="348">
      <t>スイジュン</t>
    </rPh>
    <rPh sb="354" eb="356">
      <t>イッポウ</t>
    </rPh>
    <rPh sb="363" eb="365">
      <t>レイワ</t>
    </rPh>
    <rPh sb="365" eb="366">
      <t>モト</t>
    </rPh>
    <rPh sb="366" eb="368">
      <t>ネンド</t>
    </rPh>
    <rPh sb="368" eb="370">
      <t>イコウ</t>
    </rPh>
    <rPh sb="375" eb="377">
      <t>シタマワ</t>
    </rPh>
    <rPh sb="378" eb="380">
      <t>ジョウキョウ</t>
    </rPh>
    <rPh sb="381" eb="382">
      <t>ツヅ</t>
    </rPh>
    <rPh sb="418" eb="420">
      <t>ヘイキン</t>
    </rPh>
    <rPh sb="420" eb="421">
      <t>チ</t>
    </rPh>
    <rPh sb="425" eb="427">
      <t>リョウコウ</t>
    </rPh>
    <rPh sb="436" eb="438">
      <t>ケイコウ</t>
    </rPh>
    <rPh sb="448" eb="450">
      <t>ノウリョク</t>
    </rPh>
    <rPh sb="455" eb="456">
      <t>スス</t>
    </rPh>
    <rPh sb="471" eb="475">
      <t>ゼンコクヘイキン</t>
    </rPh>
    <rPh sb="476" eb="478">
      <t>ウワマワ</t>
    </rPh>
    <rPh sb="491" eb="492">
      <t>アタイ</t>
    </rPh>
    <rPh sb="501" eb="503">
      <t>ヒカク</t>
    </rPh>
    <rPh sb="513" eb="514">
      <t>ヒ</t>
    </rPh>
    <rPh sb="515" eb="516">
      <t>ツヅ</t>
    </rPh>
    <rPh sb="528" eb="531">
      <t>コウカテキ</t>
    </rPh>
    <rPh sb="543" eb="544">
      <t>ツト</t>
    </rPh>
    <phoneticPr fontId="4"/>
  </si>
  <si>
    <t>　令和４年度は純損失を計上しており、今後も厳しい経営状況が見込まれることから、各経営指標を参考に経営改善等を図る必要がある。　
　経営の健全性・効率性に関しては、企業債残高の削減のほか、有収率の向上に努める等給水収益を確保する必要がある。また今後の水需要を踏まえた施設の統廃合等に取り組むなど、効率的な事業運営により費用の削減を進める必要がある。
　今後の資産の大量更新期の到来と人口減少や水需要の変化による給水収益の減少に対応するため、引き続きアセットマネジメント計画に基づき、更新費用の低減や平準化を図っていく。</t>
    <rPh sb="1" eb="3">
      <t>レイワ</t>
    </rPh>
    <rPh sb="4" eb="6">
      <t>ネンド</t>
    </rPh>
    <rPh sb="7" eb="10">
      <t>ジュンソンシツ</t>
    </rPh>
    <rPh sb="11" eb="13">
      <t>ケイジョウ</t>
    </rPh>
    <rPh sb="18" eb="20">
      <t>コンゴ</t>
    </rPh>
    <rPh sb="21" eb="22">
      <t>キビ</t>
    </rPh>
    <rPh sb="24" eb="28">
      <t>ケイエイジョウキョウ</t>
    </rPh>
    <rPh sb="29" eb="31">
      <t>ミコ</t>
    </rPh>
    <rPh sb="39" eb="40">
      <t>カク</t>
    </rPh>
    <rPh sb="40" eb="42">
      <t>ケイエイ</t>
    </rPh>
    <rPh sb="42" eb="44">
      <t>シヒョウ</t>
    </rPh>
    <rPh sb="45" eb="47">
      <t>サンコウ</t>
    </rPh>
    <rPh sb="48" eb="52">
      <t>ケイエイカイゼン</t>
    </rPh>
    <rPh sb="52" eb="53">
      <t>ナド</t>
    </rPh>
    <rPh sb="54" eb="55">
      <t>ハカ</t>
    </rPh>
    <rPh sb="56" eb="58">
      <t>ヒツヨウ</t>
    </rPh>
    <rPh sb="68" eb="71">
      <t>ケンゼンセイ</t>
    </rPh>
    <rPh sb="72" eb="75">
      <t>コウリツセイ</t>
    </rPh>
    <rPh sb="76" eb="77">
      <t>カン</t>
    </rPh>
    <rPh sb="81" eb="86">
      <t>キギョウサイザンダカ</t>
    </rPh>
    <rPh sb="87" eb="89">
      <t>サクゲン</t>
    </rPh>
    <rPh sb="93" eb="96">
      <t>ユウシュウリツ</t>
    </rPh>
    <rPh sb="97" eb="99">
      <t>コウジョウ</t>
    </rPh>
    <rPh sb="100" eb="101">
      <t>ツト</t>
    </rPh>
    <rPh sb="103" eb="104">
      <t>ナド</t>
    </rPh>
    <rPh sb="104" eb="108">
      <t>キュウスイシュウエキ</t>
    </rPh>
    <rPh sb="109" eb="111">
      <t>カクホ</t>
    </rPh>
    <rPh sb="113" eb="115">
      <t>ヒツヨウ</t>
    </rPh>
    <rPh sb="121" eb="123">
      <t>コンゴ</t>
    </rPh>
    <rPh sb="124" eb="125">
      <t>ミズ</t>
    </rPh>
    <rPh sb="125" eb="127">
      <t>ジュヨウ</t>
    </rPh>
    <rPh sb="128" eb="129">
      <t>フ</t>
    </rPh>
    <rPh sb="132" eb="134">
      <t>シセツ</t>
    </rPh>
    <rPh sb="135" eb="138">
      <t>トウハイゴウ</t>
    </rPh>
    <rPh sb="138" eb="139">
      <t>ナド</t>
    </rPh>
    <rPh sb="140" eb="141">
      <t>ト</t>
    </rPh>
    <rPh sb="142" eb="143">
      <t>ク</t>
    </rPh>
    <rPh sb="147" eb="150">
      <t>コウリツテキ</t>
    </rPh>
    <rPh sb="151" eb="153">
      <t>ジギョウ</t>
    </rPh>
    <rPh sb="153" eb="155">
      <t>ウンエイ</t>
    </rPh>
    <rPh sb="158" eb="160">
      <t>ヒヨウ</t>
    </rPh>
    <rPh sb="161" eb="163">
      <t>サクゲン</t>
    </rPh>
    <rPh sb="164" eb="165">
      <t>スス</t>
    </rPh>
    <rPh sb="167" eb="169">
      <t>ヒツヨウ</t>
    </rPh>
    <rPh sb="175" eb="177">
      <t>コンゴ</t>
    </rPh>
    <rPh sb="178" eb="180">
      <t>シサン</t>
    </rPh>
    <rPh sb="181" eb="186">
      <t>タイリョウコウシンキ</t>
    </rPh>
    <rPh sb="187" eb="189">
      <t>トウライ</t>
    </rPh>
    <rPh sb="190" eb="194">
      <t>ジンコウゲンショウ</t>
    </rPh>
    <rPh sb="195" eb="196">
      <t>ミズ</t>
    </rPh>
    <rPh sb="196" eb="198">
      <t>ジュヨウ</t>
    </rPh>
    <rPh sb="199" eb="201">
      <t>ヘンカ</t>
    </rPh>
    <rPh sb="204" eb="206">
      <t>キュウスイ</t>
    </rPh>
    <rPh sb="206" eb="208">
      <t>シュウエキ</t>
    </rPh>
    <rPh sb="209" eb="211">
      <t>ゲンショウ</t>
    </rPh>
    <rPh sb="212" eb="214">
      <t>タイオウ</t>
    </rPh>
    <rPh sb="219" eb="220">
      <t>ヒ</t>
    </rPh>
    <rPh sb="221" eb="222">
      <t>ツヅ</t>
    </rPh>
    <rPh sb="233" eb="235">
      <t>ケイカク</t>
    </rPh>
    <rPh sb="236" eb="237">
      <t>モト</t>
    </rPh>
    <rPh sb="240" eb="242">
      <t>コウシン</t>
    </rPh>
    <rPh sb="242" eb="244">
      <t>ヒヨウ</t>
    </rPh>
    <rPh sb="245" eb="247">
      <t>テイゲン</t>
    </rPh>
    <rPh sb="248" eb="251">
      <t>ヘイジュンカ</t>
    </rPh>
    <rPh sb="252" eb="253">
      <t>ハカ</t>
    </rPh>
    <phoneticPr fontId="4"/>
  </si>
  <si>
    <r>
      <rPr>
        <b/>
        <sz val="10"/>
        <color theme="1"/>
        <rFont val="ＭＳ ゴシック"/>
        <family val="3"/>
        <charset val="128"/>
      </rPr>
      <t>①有形固定資産減価償却率　②管路経年化率</t>
    </r>
    <r>
      <rPr>
        <sz val="10"/>
        <color theme="1"/>
        <rFont val="ＭＳ ゴシック"/>
        <family val="3"/>
        <charset val="128"/>
      </rPr>
      <t xml:space="preserve">
　高度経済成長期に急速に拡張整備した管路等が、法定耐用年数を超過したため、有形固定資産減価償却率及び管路経年化率は上昇傾向にあるが、これはアセットマネジメント計画に基づき、本市独自に設定した実耐用年数による管路更新、施設の長寿命化を図っているためであり、今後も実耐用年数に基づいて計画的に更新を行い、資産の健全性を保っていく。
</t>
    </r>
    <r>
      <rPr>
        <b/>
        <sz val="10"/>
        <color theme="1"/>
        <rFont val="ＭＳ ゴシック"/>
        <family val="3"/>
        <charset val="128"/>
      </rPr>
      <t>③管路更新率</t>
    </r>
    <r>
      <rPr>
        <sz val="10"/>
        <color theme="1"/>
        <rFont val="ＭＳ ゴシック"/>
        <family val="3"/>
        <charset val="128"/>
      </rPr>
      <t xml:space="preserve">
　本市は、全国で２番目に広大な市域を有し、管路総延長が長い上、口径が大きく延長当たりの費用が高い基幹管路の更新を優先的に進めているため、類似団体と比べ低い水準で推移している。</t>
    </r>
    <rPh sb="78" eb="82">
      <t>ジョウショウケイコウ</t>
    </rPh>
    <rPh sb="148" eb="150">
      <t>コンゴ</t>
    </rPh>
    <rPh sb="151" eb="156">
      <t>ジツタイヨウネンスウ</t>
    </rPh>
    <rPh sb="157" eb="158">
      <t>モト</t>
    </rPh>
    <rPh sb="161" eb="164">
      <t>ケイカクテキ</t>
    </rPh>
    <rPh sb="165" eb="167">
      <t>コウシン</t>
    </rPh>
    <rPh sb="168" eb="169">
      <t>オコナ</t>
    </rPh>
    <rPh sb="171" eb="173">
      <t>シサン</t>
    </rPh>
    <rPh sb="174" eb="177">
      <t>ケンゼンセイ</t>
    </rPh>
    <rPh sb="178" eb="179">
      <t>タモ</t>
    </rPh>
    <rPh sb="238" eb="239">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</si>
</sst>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b/>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0.56999999999999995</c:v>
                </c:pt>
                <c:pt idx="1">
                  <c:v>0.55000000000000004</c:v>
                </c:pt>
                <c:pt idx="2">
                  <c:v>0.47</c:v>
                </c:pt>
                <c:pt idx="3">
                  <c:v>0.49</c:v>
                </c:pt>
                <c:pt idx="4">
                  <c:v>0.56000000000000005</c:v>
                </c:pt>
              </c:numCache>
            </c:numRef>
          </c:val>
          <c:extLst>
            <c:ext xmlns:c16="http://schemas.microsoft.com/office/drawing/2014/chart" uri="{C3380CC4-5D6E-409C-BE32-E72D297353CC}">
              <c16:uniqueId val="{00000000-1968-47F1-AC18-0F871A5DD017}"/>
            </c:ext>
          </c:extLst>
        </c:ser>
        <c:dLbls>
          <c:showLegendKey val="0"/>
          <c:showVal val="0"/>
          <c:showCatName val="0"/>
          <c:showSerName val="0"/>
          <c:showPercent val="0"/>
          <c:showBubbleSize val="0"/>
        </c:dLbls>
        <c:gapWidth val="150"/>
        <c:axId val="272873728"/>
        <c:axId val="2734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1.03</c:v>
                </c:pt>
                <c:pt idx="1">
                  <c:v>0.97</c:v>
                </c:pt>
                <c:pt idx="2">
                  <c:v>0.99</c:v>
                </c:pt>
                <c:pt idx="3">
                  <c:v>0.97</c:v>
                </c:pt>
                <c:pt idx="4">
                  <c:v>1</c:v>
                </c:pt>
              </c:numCache>
            </c:numRef>
          </c:val>
          <c:smooth val="0"/>
          <c:extLst>
            <c:ext xmlns:c16="http://schemas.microsoft.com/office/drawing/2014/chart" uri="{C3380CC4-5D6E-409C-BE32-E72D297353CC}">
              <c16:uniqueId val="{00000001-1968-47F1-AC18-0F871A5DD017}"/>
            </c:ext>
          </c:extLst>
        </c:ser>
        <c:dLbls>
          <c:showLegendKey val="0"/>
          <c:showVal val="0"/>
          <c:showCatName val="0"/>
          <c:showSerName val="0"/>
          <c:showPercent val="0"/>
          <c:showBubbleSize val="0"/>
        </c:dLbls>
        <c:marker val="1"/>
        <c:smooth val="0"/>
        <c:axId val="272873728"/>
        <c:axId val="273421440"/>
      </c:lineChart>
      <c:dateAx>
        <c:axId val="272873728"/>
        <c:scaling>
          <c:orientation val="minMax"/>
        </c:scaling>
        <c:delete val="1"/>
        <c:axPos val="b"/>
        <c:numFmt formatCode="&quot;H&quot;yy" sourceLinked="1"/>
        <c:majorTickMark val="none"/>
        <c:minorTickMark val="none"/>
        <c:tickLblPos val="none"/>
        <c:crossAx val="273421440"/>
        <c:crosses val="autoZero"/>
        <c:auto val="1"/>
        <c:lblOffset val="100"/>
        <c:baseTimeUnit val="years"/>
      </c:dateAx>
      <c:valAx>
        <c:axId val="2734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8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63.78</c:v>
                </c:pt>
                <c:pt idx="1">
                  <c:v>63.42</c:v>
                </c:pt>
                <c:pt idx="2">
                  <c:v>64.27</c:v>
                </c:pt>
                <c:pt idx="3">
                  <c:v>63.59</c:v>
                </c:pt>
                <c:pt idx="4">
                  <c:v>62.61</c:v>
                </c:pt>
              </c:numCache>
            </c:numRef>
          </c:val>
          <c:extLst>
            <c:ext xmlns:c16="http://schemas.microsoft.com/office/drawing/2014/chart" uri="{C3380CC4-5D6E-409C-BE32-E72D297353CC}">
              <c16:uniqueId val="{00000000-275D-4343-B8B4-C5B1A40FDD95}"/>
            </c:ext>
          </c:extLst>
        </c:ser>
        <c:dLbls>
          <c:showLegendKey val="0"/>
          <c:showVal val="0"/>
          <c:showCatName val="0"/>
          <c:showSerName val="0"/>
          <c:showPercent val="0"/>
          <c:showBubbleSize val="0"/>
        </c:dLbls>
        <c:gapWidth val="150"/>
        <c:axId val="272596992"/>
        <c:axId val="2725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59.32</c:v>
                </c:pt>
                <c:pt idx="1">
                  <c:v>59.12</c:v>
                </c:pt>
                <c:pt idx="2">
                  <c:v>59.37</c:v>
                </c:pt>
                <c:pt idx="3">
                  <c:v>58.84</c:v>
                </c:pt>
                <c:pt idx="4">
                  <c:v>58.91</c:v>
                </c:pt>
              </c:numCache>
            </c:numRef>
          </c:val>
          <c:smooth val="0"/>
          <c:extLst>
            <c:ext xmlns:c16="http://schemas.microsoft.com/office/drawing/2014/chart" uri="{C3380CC4-5D6E-409C-BE32-E72D297353CC}">
              <c16:uniqueId val="{00000001-275D-4343-B8B4-C5B1A40FDD95}"/>
            </c:ext>
          </c:extLst>
        </c:ser>
        <c:dLbls>
          <c:showLegendKey val="0"/>
          <c:showVal val="0"/>
          <c:showCatName val="0"/>
          <c:showSerName val="0"/>
          <c:showPercent val="0"/>
          <c:showBubbleSize val="0"/>
        </c:dLbls>
        <c:marker val="1"/>
        <c:smooth val="0"/>
        <c:axId val="272596992"/>
        <c:axId val="272598912"/>
      </c:lineChart>
      <c:dateAx>
        <c:axId val="272596992"/>
        <c:scaling>
          <c:orientation val="minMax"/>
        </c:scaling>
        <c:delete val="1"/>
        <c:axPos val="b"/>
        <c:numFmt formatCode="&quot;H&quot;yy" sourceLinked="1"/>
        <c:majorTickMark val="none"/>
        <c:minorTickMark val="none"/>
        <c:tickLblPos val="none"/>
        <c:crossAx val="272598912"/>
        <c:crosses val="autoZero"/>
        <c:auto val="1"/>
        <c:lblOffset val="100"/>
        <c:baseTimeUnit val="years"/>
      </c:dateAx>
      <c:valAx>
        <c:axId val="2725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5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90.97</c:v>
                </c:pt>
                <c:pt idx="1">
                  <c:v>90.46</c:v>
                </c:pt>
                <c:pt idx="2">
                  <c:v>91.03</c:v>
                </c:pt>
                <c:pt idx="3">
                  <c:v>91.13</c:v>
                </c:pt>
                <c:pt idx="4">
                  <c:v>90.89</c:v>
                </c:pt>
              </c:numCache>
            </c:numRef>
          </c:val>
          <c:extLst>
            <c:ext xmlns:c16="http://schemas.microsoft.com/office/drawing/2014/chart" uri="{C3380CC4-5D6E-409C-BE32-E72D297353CC}">
              <c16:uniqueId val="{00000000-3F99-4306-96C0-0BA70957DD85}"/>
            </c:ext>
          </c:extLst>
        </c:ser>
        <c:dLbls>
          <c:showLegendKey val="0"/>
          <c:showVal val="0"/>
          <c:showCatName val="0"/>
          <c:showSerName val="0"/>
          <c:showPercent val="0"/>
          <c:showBubbleSize val="0"/>
        </c:dLbls>
        <c:gapWidth val="150"/>
        <c:axId val="272789888"/>
        <c:axId val="272791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93.74</c:v>
                </c:pt>
                <c:pt idx="1">
                  <c:v>93.64</c:v>
                </c:pt>
                <c:pt idx="2">
                  <c:v>93.68</c:v>
                </c:pt>
                <c:pt idx="3">
                  <c:v>94.13</c:v>
                </c:pt>
                <c:pt idx="4">
                  <c:v>93.84</c:v>
                </c:pt>
              </c:numCache>
            </c:numRef>
          </c:val>
          <c:smooth val="0"/>
          <c:extLst>
            <c:ext xmlns:c16="http://schemas.microsoft.com/office/drawing/2014/chart" uri="{C3380CC4-5D6E-409C-BE32-E72D297353CC}">
              <c16:uniqueId val="{00000001-3F99-4306-96C0-0BA70957DD85}"/>
            </c:ext>
          </c:extLst>
        </c:ser>
        <c:dLbls>
          <c:showLegendKey val="0"/>
          <c:showVal val="0"/>
          <c:showCatName val="0"/>
          <c:showSerName val="0"/>
          <c:showPercent val="0"/>
          <c:showBubbleSize val="0"/>
        </c:dLbls>
        <c:marker val="1"/>
        <c:smooth val="0"/>
        <c:axId val="272789888"/>
        <c:axId val="272791808"/>
      </c:lineChart>
      <c:dateAx>
        <c:axId val="272789888"/>
        <c:scaling>
          <c:orientation val="minMax"/>
        </c:scaling>
        <c:delete val="1"/>
        <c:axPos val="b"/>
        <c:numFmt formatCode="&quot;H&quot;yy" sourceLinked="1"/>
        <c:majorTickMark val="none"/>
        <c:minorTickMark val="none"/>
        <c:tickLblPos val="none"/>
        <c:crossAx val="272791808"/>
        <c:crosses val="autoZero"/>
        <c:auto val="1"/>
        <c:lblOffset val="100"/>
        <c:baseTimeUnit val="years"/>
      </c:dateAx>
      <c:valAx>
        <c:axId val="2727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278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105.93</c:v>
                </c:pt>
                <c:pt idx="1">
                  <c:v>103.79</c:v>
                </c:pt>
                <c:pt idx="2">
                  <c:v>103.58</c:v>
                </c:pt>
                <c:pt idx="3">
                  <c:v>102.1</c:v>
                </c:pt>
                <c:pt idx="4">
                  <c:v>98.41</c:v>
                </c:pt>
              </c:numCache>
            </c:numRef>
          </c:val>
          <c:extLst>
            <c:ext xmlns:c16="http://schemas.microsoft.com/office/drawing/2014/chart" uri="{C3380CC4-5D6E-409C-BE32-E72D297353CC}">
              <c16:uniqueId val="{00000000-2C07-4EE7-8FCC-576B1B18C5C0}"/>
            </c:ext>
          </c:extLst>
        </c:ser>
        <c:dLbls>
          <c:showLegendKey val="0"/>
          <c:showVal val="0"/>
          <c:showCatName val="0"/>
          <c:showSerName val="0"/>
          <c:showPercent val="0"/>
          <c:showBubbleSize val="0"/>
        </c:dLbls>
        <c:gapWidth val="150"/>
        <c:axId val="277382272"/>
        <c:axId val="27753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113.62</c:v>
                </c:pt>
                <c:pt idx="1">
                  <c:v>112.54</c:v>
                </c:pt>
                <c:pt idx="2">
                  <c:v>108.59</c:v>
                </c:pt>
                <c:pt idx="3">
                  <c:v>110.89</c:v>
                </c:pt>
                <c:pt idx="4">
                  <c:v>107.97</c:v>
                </c:pt>
              </c:numCache>
            </c:numRef>
          </c:val>
          <c:smooth val="0"/>
          <c:extLst>
            <c:ext xmlns:c16="http://schemas.microsoft.com/office/drawing/2014/chart" uri="{C3380CC4-5D6E-409C-BE32-E72D297353CC}">
              <c16:uniqueId val="{00000001-2C07-4EE7-8FCC-576B1B18C5C0}"/>
            </c:ext>
          </c:extLst>
        </c:ser>
        <c:dLbls>
          <c:showLegendKey val="0"/>
          <c:showVal val="0"/>
          <c:showCatName val="0"/>
          <c:showSerName val="0"/>
          <c:showPercent val="0"/>
          <c:showBubbleSize val="0"/>
        </c:dLbls>
        <c:marker val="1"/>
        <c:smooth val="0"/>
        <c:axId val="277382272"/>
        <c:axId val="277534976"/>
      </c:lineChart>
      <c:dateAx>
        <c:axId val="277382272"/>
        <c:scaling>
          <c:orientation val="minMax"/>
        </c:scaling>
        <c:delete val="1"/>
        <c:axPos val="b"/>
        <c:numFmt formatCode="&quot;H&quot;yy" sourceLinked="1"/>
        <c:majorTickMark val="none"/>
        <c:minorTickMark val="none"/>
        <c:tickLblPos val="none"/>
        <c:crossAx val="277534976"/>
        <c:crosses val="autoZero"/>
        <c:auto val="1"/>
        <c:lblOffset val="100"/>
        <c:baseTimeUnit val="years"/>
      </c:dateAx>
      <c:valAx>
        <c:axId val="277534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73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48.95</c:v>
                </c:pt>
                <c:pt idx="1">
                  <c:v>49.82</c:v>
                </c:pt>
                <c:pt idx="2">
                  <c:v>50.63</c:v>
                </c:pt>
                <c:pt idx="3">
                  <c:v>51.41</c:v>
                </c:pt>
                <c:pt idx="4">
                  <c:v>52.12</c:v>
                </c:pt>
              </c:numCache>
            </c:numRef>
          </c:val>
          <c:extLst>
            <c:ext xmlns:c16="http://schemas.microsoft.com/office/drawing/2014/chart" uri="{C3380CC4-5D6E-409C-BE32-E72D297353CC}">
              <c16:uniqueId val="{00000000-039A-481E-B892-EB5EF3A6842B}"/>
            </c:ext>
          </c:extLst>
        </c:ser>
        <c:dLbls>
          <c:showLegendKey val="0"/>
          <c:showVal val="0"/>
          <c:showCatName val="0"/>
          <c:showSerName val="0"/>
          <c:showPercent val="0"/>
          <c:showBubbleSize val="0"/>
        </c:dLbls>
        <c:gapWidth val="150"/>
        <c:axId val="277574784"/>
        <c:axId val="27760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49.23</c:v>
                </c:pt>
                <c:pt idx="1">
                  <c:v>49.78</c:v>
                </c:pt>
                <c:pt idx="2">
                  <c:v>50.32</c:v>
                </c:pt>
                <c:pt idx="3">
                  <c:v>50.93</c:v>
                </c:pt>
                <c:pt idx="4">
                  <c:v>51.24</c:v>
                </c:pt>
              </c:numCache>
            </c:numRef>
          </c:val>
          <c:smooth val="0"/>
          <c:extLst>
            <c:ext xmlns:c16="http://schemas.microsoft.com/office/drawing/2014/chart" uri="{C3380CC4-5D6E-409C-BE32-E72D297353CC}">
              <c16:uniqueId val="{00000001-039A-481E-B892-EB5EF3A6842B}"/>
            </c:ext>
          </c:extLst>
        </c:ser>
        <c:dLbls>
          <c:showLegendKey val="0"/>
          <c:showVal val="0"/>
          <c:showCatName val="0"/>
          <c:showSerName val="0"/>
          <c:showPercent val="0"/>
          <c:showBubbleSize val="0"/>
        </c:dLbls>
        <c:marker val="1"/>
        <c:smooth val="0"/>
        <c:axId val="277574784"/>
        <c:axId val="277608320"/>
      </c:lineChart>
      <c:dateAx>
        <c:axId val="277574784"/>
        <c:scaling>
          <c:orientation val="minMax"/>
        </c:scaling>
        <c:delete val="1"/>
        <c:axPos val="b"/>
        <c:numFmt formatCode="&quot;H&quot;yy" sourceLinked="1"/>
        <c:majorTickMark val="none"/>
        <c:minorTickMark val="none"/>
        <c:tickLblPos val="none"/>
        <c:crossAx val="277608320"/>
        <c:crosses val="autoZero"/>
        <c:auto val="1"/>
        <c:lblOffset val="100"/>
        <c:baseTimeUnit val="years"/>
      </c:dateAx>
      <c:valAx>
        <c:axId val="2776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57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24.16</c:v>
                </c:pt>
                <c:pt idx="1">
                  <c:v>25.49</c:v>
                </c:pt>
                <c:pt idx="2">
                  <c:v>26.64</c:v>
                </c:pt>
                <c:pt idx="3">
                  <c:v>27.77</c:v>
                </c:pt>
                <c:pt idx="4">
                  <c:v>28.06</c:v>
                </c:pt>
              </c:numCache>
            </c:numRef>
          </c:val>
          <c:extLst>
            <c:ext xmlns:c16="http://schemas.microsoft.com/office/drawing/2014/chart" uri="{C3380CC4-5D6E-409C-BE32-E72D297353CC}">
              <c16:uniqueId val="{00000000-3B08-4114-80B5-E1DA2AF4B118}"/>
            </c:ext>
          </c:extLst>
        </c:ser>
        <c:dLbls>
          <c:showLegendKey val="0"/>
          <c:showVal val="0"/>
          <c:showCatName val="0"/>
          <c:showSerName val="0"/>
          <c:showPercent val="0"/>
          <c:showBubbleSize val="0"/>
        </c:dLbls>
        <c:gapWidth val="150"/>
        <c:axId val="277785600"/>
        <c:axId val="27921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21.62</c:v>
                </c:pt>
                <c:pt idx="1">
                  <c:v>22.79</c:v>
                </c:pt>
                <c:pt idx="2">
                  <c:v>24.26</c:v>
                </c:pt>
                <c:pt idx="3">
                  <c:v>25.55</c:v>
                </c:pt>
                <c:pt idx="4">
                  <c:v>26.73</c:v>
                </c:pt>
              </c:numCache>
            </c:numRef>
          </c:val>
          <c:smooth val="0"/>
          <c:extLst>
            <c:ext xmlns:c16="http://schemas.microsoft.com/office/drawing/2014/chart" uri="{C3380CC4-5D6E-409C-BE32-E72D297353CC}">
              <c16:uniqueId val="{00000001-3B08-4114-80B5-E1DA2AF4B118}"/>
            </c:ext>
          </c:extLst>
        </c:ser>
        <c:dLbls>
          <c:showLegendKey val="0"/>
          <c:showVal val="0"/>
          <c:showCatName val="0"/>
          <c:showSerName val="0"/>
          <c:showPercent val="0"/>
          <c:showBubbleSize val="0"/>
        </c:dLbls>
        <c:marker val="1"/>
        <c:smooth val="0"/>
        <c:axId val="277785600"/>
        <c:axId val="279212032"/>
      </c:lineChart>
      <c:dateAx>
        <c:axId val="277785600"/>
        <c:scaling>
          <c:orientation val="minMax"/>
        </c:scaling>
        <c:delete val="1"/>
        <c:axPos val="b"/>
        <c:numFmt formatCode="&quot;H&quot;yy" sourceLinked="1"/>
        <c:majorTickMark val="none"/>
        <c:minorTickMark val="none"/>
        <c:tickLblPos val="none"/>
        <c:crossAx val="279212032"/>
        <c:crosses val="autoZero"/>
        <c:auto val="1"/>
        <c:lblOffset val="100"/>
        <c:baseTimeUnit val="years"/>
      </c:dateAx>
      <c:valAx>
        <c:axId val="27921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7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22-44D5-80B8-35A76B424EDF}"/>
            </c:ext>
          </c:extLst>
        </c:ser>
        <c:dLbls>
          <c:showLegendKey val="0"/>
          <c:showVal val="0"/>
          <c:showCatName val="0"/>
          <c:showSerName val="0"/>
          <c:showPercent val="0"/>
          <c:showBubbleSize val="0"/>
        </c:dLbls>
        <c:gapWidth val="150"/>
        <c:axId val="316635392"/>
        <c:axId val="3166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822-44D5-80B8-35A76B424EDF}"/>
            </c:ext>
          </c:extLst>
        </c:ser>
        <c:dLbls>
          <c:showLegendKey val="0"/>
          <c:showVal val="0"/>
          <c:showCatName val="0"/>
          <c:showSerName val="0"/>
          <c:showPercent val="0"/>
          <c:showBubbleSize val="0"/>
        </c:dLbls>
        <c:marker val="1"/>
        <c:smooth val="0"/>
        <c:axId val="316635392"/>
        <c:axId val="316640256"/>
      </c:lineChart>
      <c:dateAx>
        <c:axId val="316635392"/>
        <c:scaling>
          <c:orientation val="minMax"/>
        </c:scaling>
        <c:delete val="1"/>
        <c:axPos val="b"/>
        <c:numFmt formatCode="&quot;H&quot;yy" sourceLinked="1"/>
        <c:majorTickMark val="none"/>
        <c:minorTickMark val="none"/>
        <c:tickLblPos val="none"/>
        <c:crossAx val="316640256"/>
        <c:crosses val="autoZero"/>
        <c:auto val="1"/>
        <c:lblOffset val="100"/>
        <c:baseTimeUnit val="years"/>
      </c:dateAx>
      <c:valAx>
        <c:axId val="316640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66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304.26</c:v>
                </c:pt>
                <c:pt idx="1">
                  <c:v>272.11</c:v>
                </c:pt>
                <c:pt idx="2">
                  <c:v>261.5</c:v>
                </c:pt>
                <c:pt idx="3">
                  <c:v>255.28</c:v>
                </c:pt>
                <c:pt idx="4">
                  <c:v>223.27</c:v>
                </c:pt>
              </c:numCache>
            </c:numRef>
          </c:val>
          <c:extLst>
            <c:ext xmlns:c16="http://schemas.microsoft.com/office/drawing/2014/chart" uri="{C3380CC4-5D6E-409C-BE32-E72D297353CC}">
              <c16:uniqueId val="{00000000-2926-4EAC-8AB6-F563B17065D9}"/>
            </c:ext>
          </c:extLst>
        </c:ser>
        <c:dLbls>
          <c:showLegendKey val="0"/>
          <c:showVal val="0"/>
          <c:showCatName val="0"/>
          <c:showSerName val="0"/>
          <c:showPercent val="0"/>
          <c:showBubbleSize val="0"/>
        </c:dLbls>
        <c:gapWidth val="150"/>
        <c:axId val="267491584"/>
        <c:axId val="2674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166.51</c:v>
                </c:pt>
                <c:pt idx="1">
                  <c:v>172.47</c:v>
                </c:pt>
                <c:pt idx="2">
                  <c:v>170.76</c:v>
                </c:pt>
                <c:pt idx="3">
                  <c:v>169.11</c:v>
                </c:pt>
                <c:pt idx="4">
                  <c:v>157.01</c:v>
                </c:pt>
              </c:numCache>
            </c:numRef>
          </c:val>
          <c:smooth val="0"/>
          <c:extLst>
            <c:ext xmlns:c16="http://schemas.microsoft.com/office/drawing/2014/chart" uri="{C3380CC4-5D6E-409C-BE32-E72D297353CC}">
              <c16:uniqueId val="{00000001-2926-4EAC-8AB6-F563B17065D9}"/>
            </c:ext>
          </c:extLst>
        </c:ser>
        <c:dLbls>
          <c:showLegendKey val="0"/>
          <c:showVal val="0"/>
          <c:showCatName val="0"/>
          <c:showSerName val="0"/>
          <c:showPercent val="0"/>
          <c:showBubbleSize val="0"/>
        </c:dLbls>
        <c:marker val="1"/>
        <c:smooth val="0"/>
        <c:axId val="267491584"/>
        <c:axId val="267493760"/>
      </c:lineChart>
      <c:dateAx>
        <c:axId val="267491584"/>
        <c:scaling>
          <c:orientation val="minMax"/>
        </c:scaling>
        <c:delete val="1"/>
        <c:axPos val="b"/>
        <c:numFmt formatCode="&quot;H&quot;yy" sourceLinked="1"/>
        <c:majorTickMark val="none"/>
        <c:minorTickMark val="none"/>
        <c:tickLblPos val="none"/>
        <c:crossAx val="267493760"/>
        <c:crosses val="autoZero"/>
        <c:auto val="1"/>
        <c:lblOffset val="100"/>
        <c:baseTimeUnit val="years"/>
      </c:dateAx>
      <c:valAx>
        <c:axId val="267493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74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244.8</c:v>
                </c:pt>
                <c:pt idx="1">
                  <c:v>245.32</c:v>
                </c:pt>
                <c:pt idx="2">
                  <c:v>243.37</c:v>
                </c:pt>
                <c:pt idx="3">
                  <c:v>242.44</c:v>
                </c:pt>
                <c:pt idx="4">
                  <c:v>243.57</c:v>
                </c:pt>
              </c:numCache>
            </c:numRef>
          </c:val>
          <c:extLst>
            <c:ext xmlns:c16="http://schemas.microsoft.com/office/drawing/2014/chart" uri="{C3380CC4-5D6E-409C-BE32-E72D297353CC}">
              <c16:uniqueId val="{00000000-E4AA-420C-856E-75602DB9D092}"/>
            </c:ext>
          </c:extLst>
        </c:ser>
        <c:dLbls>
          <c:showLegendKey val="0"/>
          <c:showVal val="0"/>
          <c:showCatName val="0"/>
          <c:showSerName val="0"/>
          <c:showPercent val="0"/>
          <c:showBubbleSize val="0"/>
        </c:dLbls>
        <c:gapWidth val="150"/>
        <c:axId val="269826688"/>
        <c:axId val="26982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198.51</c:v>
                </c:pt>
                <c:pt idx="1">
                  <c:v>193.57</c:v>
                </c:pt>
                <c:pt idx="2">
                  <c:v>200.12</c:v>
                </c:pt>
                <c:pt idx="3">
                  <c:v>194.42</c:v>
                </c:pt>
                <c:pt idx="4">
                  <c:v>195.5</c:v>
                </c:pt>
              </c:numCache>
            </c:numRef>
          </c:val>
          <c:smooth val="0"/>
          <c:extLst>
            <c:ext xmlns:c16="http://schemas.microsoft.com/office/drawing/2014/chart" uri="{C3380CC4-5D6E-409C-BE32-E72D297353CC}">
              <c16:uniqueId val="{00000001-E4AA-420C-856E-75602DB9D092}"/>
            </c:ext>
          </c:extLst>
        </c:ser>
        <c:dLbls>
          <c:showLegendKey val="0"/>
          <c:showVal val="0"/>
          <c:showCatName val="0"/>
          <c:showSerName val="0"/>
          <c:showPercent val="0"/>
          <c:showBubbleSize val="0"/>
        </c:dLbls>
        <c:marker val="1"/>
        <c:smooth val="0"/>
        <c:axId val="269826688"/>
        <c:axId val="269828864"/>
      </c:lineChart>
      <c:dateAx>
        <c:axId val="269826688"/>
        <c:scaling>
          <c:orientation val="minMax"/>
        </c:scaling>
        <c:delete val="1"/>
        <c:axPos val="b"/>
        <c:numFmt formatCode="&quot;H&quot;yy" sourceLinked="1"/>
        <c:majorTickMark val="none"/>
        <c:minorTickMark val="none"/>
        <c:tickLblPos val="none"/>
        <c:crossAx val="269828864"/>
        <c:crosses val="autoZero"/>
        <c:auto val="1"/>
        <c:lblOffset val="100"/>
        <c:baseTimeUnit val="years"/>
      </c:dateAx>
      <c:valAx>
        <c:axId val="26982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98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100.8</c:v>
                </c:pt>
                <c:pt idx="1">
                  <c:v>99.78</c:v>
                </c:pt>
                <c:pt idx="2">
                  <c:v>99.11</c:v>
                </c:pt>
                <c:pt idx="3">
                  <c:v>97.83</c:v>
                </c:pt>
                <c:pt idx="4">
                  <c:v>92.32</c:v>
                </c:pt>
              </c:numCache>
            </c:numRef>
          </c:val>
          <c:extLst>
            <c:ext xmlns:c16="http://schemas.microsoft.com/office/drawing/2014/chart" uri="{C3380CC4-5D6E-409C-BE32-E72D297353CC}">
              <c16:uniqueId val="{00000000-E8F7-424D-8226-876F20AFB9EE}"/>
            </c:ext>
          </c:extLst>
        </c:ser>
        <c:dLbls>
          <c:showLegendKey val="0"/>
          <c:showVal val="0"/>
          <c:showCatName val="0"/>
          <c:showSerName val="0"/>
          <c:showPercent val="0"/>
          <c:showBubbleSize val="0"/>
        </c:dLbls>
        <c:gapWidth val="150"/>
        <c:axId val="269839360"/>
        <c:axId val="2698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103.28</c:v>
                </c:pt>
                <c:pt idx="1">
                  <c:v>102.26</c:v>
                </c:pt>
                <c:pt idx="2">
                  <c:v>98.26</c:v>
                </c:pt>
                <c:pt idx="3">
                  <c:v>100.4</c:v>
                </c:pt>
                <c:pt idx="4">
                  <c:v>96.51</c:v>
                </c:pt>
              </c:numCache>
            </c:numRef>
          </c:val>
          <c:smooth val="0"/>
          <c:extLst>
            <c:ext xmlns:c16="http://schemas.microsoft.com/office/drawing/2014/chart" uri="{C3380CC4-5D6E-409C-BE32-E72D297353CC}">
              <c16:uniqueId val="{00000001-E8F7-424D-8226-876F20AFB9EE}"/>
            </c:ext>
          </c:extLst>
        </c:ser>
        <c:dLbls>
          <c:showLegendKey val="0"/>
          <c:showVal val="0"/>
          <c:showCatName val="0"/>
          <c:showSerName val="0"/>
          <c:showPercent val="0"/>
          <c:showBubbleSize val="0"/>
        </c:dLbls>
        <c:marker val="1"/>
        <c:smooth val="0"/>
        <c:axId val="269839360"/>
        <c:axId val="269849728"/>
      </c:lineChart>
      <c:dateAx>
        <c:axId val="269839360"/>
        <c:scaling>
          <c:orientation val="minMax"/>
        </c:scaling>
        <c:delete val="1"/>
        <c:axPos val="b"/>
        <c:numFmt formatCode="&quot;H&quot;yy" sourceLinked="1"/>
        <c:majorTickMark val="none"/>
        <c:minorTickMark val="none"/>
        <c:tickLblPos val="none"/>
        <c:crossAx val="269849728"/>
        <c:crosses val="autoZero"/>
        <c:auto val="1"/>
        <c:lblOffset val="100"/>
        <c:baseTimeUnit val="years"/>
      </c:dateAx>
      <c:valAx>
        <c:axId val="2698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124.96</c:v>
                </c:pt>
                <c:pt idx="1">
                  <c:v>126.14</c:v>
                </c:pt>
                <c:pt idx="2">
                  <c:v>125.36</c:v>
                </c:pt>
                <c:pt idx="3">
                  <c:v>127.26</c:v>
                </c:pt>
                <c:pt idx="4">
                  <c:v>135.1</c:v>
                </c:pt>
              </c:numCache>
            </c:numRef>
          </c:val>
          <c:extLst>
            <c:ext xmlns:c16="http://schemas.microsoft.com/office/drawing/2014/chart" uri="{C3380CC4-5D6E-409C-BE32-E72D297353CC}">
              <c16:uniqueId val="{00000000-96FD-45D0-9BAA-36BC921CFC5E}"/>
            </c:ext>
          </c:extLst>
        </c:ser>
        <c:dLbls>
          <c:showLegendKey val="0"/>
          <c:showVal val="0"/>
          <c:showCatName val="0"/>
          <c:showSerName val="0"/>
          <c:showPercent val="0"/>
          <c:showBubbleSize val="0"/>
        </c:dLbls>
        <c:gapWidth val="150"/>
        <c:axId val="269860224"/>
        <c:axId val="2722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173.11</c:v>
                </c:pt>
                <c:pt idx="1">
                  <c:v>174.34</c:v>
                </c:pt>
                <c:pt idx="2">
                  <c:v>172.33</c:v>
                </c:pt>
                <c:pt idx="3">
                  <c:v>172.8</c:v>
                </c:pt>
                <c:pt idx="4">
                  <c:v>180.94</c:v>
                </c:pt>
              </c:numCache>
            </c:numRef>
          </c:val>
          <c:smooth val="0"/>
          <c:extLst>
            <c:ext xmlns:c16="http://schemas.microsoft.com/office/drawing/2014/chart" uri="{C3380CC4-5D6E-409C-BE32-E72D297353CC}">
              <c16:uniqueId val="{00000001-96FD-45D0-9BAA-36BC921CFC5E}"/>
            </c:ext>
          </c:extLst>
        </c:ser>
        <c:dLbls>
          <c:showLegendKey val="0"/>
          <c:showVal val="0"/>
          <c:showCatName val="0"/>
          <c:showSerName val="0"/>
          <c:showPercent val="0"/>
          <c:showBubbleSize val="0"/>
        </c:dLbls>
        <c:marker val="1"/>
        <c:smooth val="0"/>
        <c:axId val="269860224"/>
        <c:axId val="272270848"/>
      </c:lineChart>
      <c:dateAx>
        <c:axId val="269860224"/>
        <c:scaling>
          <c:orientation val="minMax"/>
        </c:scaling>
        <c:delete val="1"/>
        <c:axPos val="b"/>
        <c:numFmt formatCode="&quot;H&quot;yy" sourceLinked="1"/>
        <c:majorTickMark val="none"/>
        <c:minorTickMark val="none"/>
        <c:tickLblPos val="none"/>
        <c:crossAx val="272270848"/>
        <c:crosses val="autoZero"/>
        <c:auto val="1"/>
        <c:lblOffset val="100"/>
        <c:baseTimeUnit val="years"/>
      </c:dateAx>
      <c:valAx>
        <c:axId val="2722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86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0" zoomScaleNormal="100" workbookViewId="0">
      <selection activeCell="BI58" sqref="BI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静岡県　浜松市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政令市等</v>
      </c>
      <c r="X8" s="75"/>
      <c r="Y8" s="75"/>
      <c r="Z8" s="75"/>
      <c r="AA8" s="75"/>
      <c r="AB8" s="75"/>
      <c r="AC8" s="75"/>
      <c r="AD8" s="75" t="str">
        <f>データ!$M$6</f>
        <v>自治体職員</v>
      </c>
      <c r="AE8" s="75"/>
      <c r="AF8" s="75"/>
      <c r="AG8" s="75"/>
      <c r="AH8" s="75"/>
      <c r="AI8" s="75"/>
      <c r="AJ8" s="75"/>
      <c r="AK8" s="2"/>
      <c r="AL8" s="66">
        <f>データ!$R$6</f>
        <v>792704</v>
      </c>
      <c r="AM8" s="66"/>
      <c r="AN8" s="66"/>
      <c r="AO8" s="66"/>
      <c r="AP8" s="66"/>
      <c r="AQ8" s="66"/>
      <c r="AR8" s="66"/>
      <c r="AS8" s="66"/>
      <c r="AT8" s="37">
        <f>データ!$S$6</f>
        <v>1558.06</v>
      </c>
      <c r="AU8" s="38"/>
      <c r="AV8" s="38"/>
      <c r="AW8" s="38"/>
      <c r="AX8" s="38"/>
      <c r="AY8" s="38"/>
      <c r="AZ8" s="38"/>
      <c r="BA8" s="38"/>
      <c r="BB8" s="55">
        <f>データ!$T$6</f>
        <v>508.78</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76.349999999999994</v>
      </c>
      <c r="J10" s="38"/>
      <c r="K10" s="38"/>
      <c r="L10" s="38"/>
      <c r="M10" s="38"/>
      <c r="N10" s="38"/>
      <c r="O10" s="65"/>
      <c r="P10" s="55">
        <f>データ!$P$6</f>
        <v>96.81</v>
      </c>
      <c r="Q10" s="55"/>
      <c r="R10" s="55"/>
      <c r="S10" s="55"/>
      <c r="T10" s="55"/>
      <c r="U10" s="55"/>
      <c r="V10" s="55"/>
      <c r="W10" s="66">
        <f>データ!$Q$6</f>
        <v>2156</v>
      </c>
      <c r="X10" s="66"/>
      <c r="Y10" s="66"/>
      <c r="Z10" s="66"/>
      <c r="AA10" s="66"/>
      <c r="AB10" s="66"/>
      <c r="AC10" s="66"/>
      <c r="AD10" s="2"/>
      <c r="AE10" s="2"/>
      <c r="AF10" s="2"/>
      <c r="AG10" s="2"/>
      <c r="AH10" s="2"/>
      <c r="AI10" s="2"/>
      <c r="AJ10" s="2"/>
      <c r="AK10" s="2"/>
      <c r="AL10" s="66">
        <f>データ!$U$6</f>
        <v>765382</v>
      </c>
      <c r="AM10" s="66"/>
      <c r="AN10" s="66"/>
      <c r="AO10" s="66"/>
      <c r="AP10" s="66"/>
      <c r="AQ10" s="66"/>
      <c r="AR10" s="66"/>
      <c r="AS10" s="66"/>
      <c r="AT10" s="37">
        <f>データ!$V$6</f>
        <v>462.41</v>
      </c>
      <c r="AU10" s="38"/>
      <c r="AV10" s="38"/>
      <c r="AW10" s="38"/>
      <c r="AX10" s="38"/>
      <c r="AY10" s="38"/>
      <c r="AZ10" s="38"/>
      <c r="BA10" s="38"/>
      <c r="BB10" s="55">
        <f>データ!$W$6</f>
        <v>1655.2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Eak4ef1Qs0maMdZxYPb48DkxqtqIcohl5Gh5PNTTu23v3/k5CbRRWo/5e44dALDePwukX+6RUCOWKRfE/Wd/kw==" saltValue="txm4Etvmiop+M+UntOIXE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2022</v>
      </c>
      <c r="C6" s="20">
        <f t="shared" ref="C6:W6" si="3">C7</f>
        <v>221309</v>
      </c>
      <c r="D6" s="20">
        <f t="shared" si="3"/>
        <v>46</v>
      </c>
      <c r="E6" s="20">
        <f t="shared" si="3"/>
        <v>1</v>
      </c>
      <c r="F6" s="20">
        <f t="shared" si="3"/>
        <v>0</v>
      </c>
      <c r="G6" s="20">
        <f t="shared" si="3"/>
        <v>1</v>
      </c>
      <c r="H6" s="20" t="str">
        <f t="shared" si="3"/>
        <v>静岡県　浜松市</v>
      </c>
      <c r="I6" s="20" t="str">
        <f t="shared" si="3"/>
        <v>法適用</v>
      </c>
      <c r="J6" s="20" t="str">
        <f t="shared" si="3"/>
        <v>水道事業</v>
      </c>
      <c r="K6" s="20" t="str">
        <f t="shared" si="3"/>
        <v>末端給水事業</v>
      </c>
      <c r="L6" s="20" t="str">
        <f t="shared" si="3"/>
        <v>政令市等</v>
      </c>
      <c r="M6" s="20" t="str">
        <f t="shared" si="3"/>
        <v>自治体職員</v>
      </c>
      <c r="N6" s="21" t="str">
        <f t="shared" si="3"/>
        <v>-</v>
      </c>
      <c r="O6" s="21">
        <f t="shared" si="3"/>
        <v>76.349999999999994</v>
      </c>
      <c r="P6" s="21">
        <f t="shared" si="3"/>
        <v>96.81</v>
      </c>
      <c r="Q6" s="21">
        <f t="shared" si="3"/>
        <v>2156</v>
      </c>
      <c r="R6" s="21">
        <f t="shared" si="3"/>
        <v>792704</v>
      </c>
      <c r="S6" s="21">
        <f t="shared" si="3"/>
        <v>1558.06</v>
      </c>
      <c r="T6" s="21">
        <f t="shared" si="3"/>
        <v>508.78</v>
      </c>
      <c r="U6" s="21">
        <f t="shared" si="3"/>
        <v>765382</v>
      </c>
      <c r="V6" s="21">
        <f t="shared" si="3"/>
        <v>462.41</v>
      </c>
      <c r="W6" s="21">
        <f t="shared" si="3"/>
        <v>1655.2</v>
      </c>
      <c r="X6" s="22">
        <f>IF(X7="",NA(),X7)</f>
        <v>105.93</v>
      </c>
      <c r="Y6" s="22">
        <f t="shared" ref="Y6:AG6" si="4">IF(Y7="",NA(),Y7)</f>
        <v>103.79</v>
      </c>
      <c r="Z6" s="22">
        <f t="shared" si="4"/>
        <v>103.58</v>
      </c>
      <c r="AA6" s="22">
        <f t="shared" si="4"/>
        <v>102.1</v>
      </c>
      <c r="AB6" s="22">
        <f t="shared" si="4"/>
        <v>98.41</v>
      </c>
      <c r="AC6" s="22">
        <f t="shared" si="4"/>
        <v>113.62</v>
      </c>
      <c r="AD6" s="22">
        <f t="shared" si="4"/>
        <v>112.54</v>
      </c>
      <c r="AE6" s="22">
        <f t="shared" si="4"/>
        <v>108.59</v>
      </c>
      <c r="AF6" s="22">
        <f t="shared" si="4"/>
        <v>110.89</v>
      </c>
      <c r="AG6" s="22">
        <f t="shared" si="4"/>
        <v>107.97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304.26</v>
      </c>
      <c r="AU6" s="22">
        <f t="shared" ref="AU6:BC6" si="6">IF(AU7="",NA(),AU7)</f>
        <v>272.11</v>
      </c>
      <c r="AV6" s="22">
        <f t="shared" si="6"/>
        <v>261.5</v>
      </c>
      <c r="AW6" s="22">
        <f t="shared" si="6"/>
        <v>255.28</v>
      </c>
      <c r="AX6" s="22">
        <f t="shared" si="6"/>
        <v>223.27</v>
      </c>
      <c r="AY6" s="22">
        <f t="shared" si="6"/>
        <v>166.51</v>
      </c>
      <c r="AZ6" s="22">
        <f t="shared" si="6"/>
        <v>172.47</v>
      </c>
      <c r="BA6" s="22">
        <f t="shared" si="6"/>
        <v>170.76</v>
      </c>
      <c r="BB6" s="22">
        <f t="shared" si="6"/>
        <v>169.11</v>
      </c>
      <c r="BC6" s="22">
        <f t="shared" si="6"/>
        <v>157.01</v>
      </c>
      <c r="BD6" s="21" t="str">
        <f>IF(BD7="","",IF(BD7="-","【-】","【"&amp;SUBSTITUTE(TEXT(BD7,"#,##0.00"),"-","△")&amp;"】"))</f>
        <v>【252.29】</v>
      </c>
      <c r="BE6" s="22">
        <f>IF(BE7="",NA(),BE7)</f>
        <v>244.8</v>
      </c>
      <c r="BF6" s="22">
        <f t="shared" ref="BF6:BN6" si="7">IF(BF7="",NA(),BF7)</f>
        <v>245.32</v>
      </c>
      <c r="BG6" s="22">
        <f t="shared" si="7"/>
        <v>243.37</v>
      </c>
      <c r="BH6" s="22">
        <f t="shared" si="7"/>
        <v>242.44</v>
      </c>
      <c r="BI6" s="22">
        <f t="shared" si="7"/>
        <v>243.57</v>
      </c>
      <c r="BJ6" s="22">
        <f t="shared" si="7"/>
        <v>198.51</v>
      </c>
      <c r="BK6" s="22">
        <f t="shared" si="7"/>
        <v>193.57</v>
      </c>
      <c r="BL6" s="22">
        <f t="shared" si="7"/>
        <v>200.12</v>
      </c>
      <c r="BM6" s="22">
        <f t="shared" si="7"/>
        <v>194.42</v>
      </c>
      <c r="BN6" s="22">
        <f t="shared" si="7"/>
        <v>195.5</v>
      </c>
      <c r="BO6" s="21" t="str">
        <f>IF(BO7="","",IF(BO7="-","【-】","【"&amp;SUBSTITUTE(TEXT(BO7,"#,##0.00"),"-","△")&amp;"】"))</f>
        <v>【268.07】</v>
      </c>
      <c r="BP6" s="22">
        <f>IF(BP7="",NA(),BP7)</f>
        <v>100.8</v>
      </c>
      <c r="BQ6" s="22">
        <f t="shared" ref="BQ6:BY6" si="8">IF(BQ7="",NA(),BQ7)</f>
        <v>99.78</v>
      </c>
      <c r="BR6" s="22">
        <f t="shared" si="8"/>
        <v>99.11</v>
      </c>
      <c r="BS6" s="22">
        <f t="shared" si="8"/>
        <v>97.83</v>
      </c>
      <c r="BT6" s="22">
        <f t="shared" si="8"/>
        <v>92.32</v>
      </c>
      <c r="BU6" s="22">
        <f t="shared" si="8"/>
        <v>103.28</v>
      </c>
      <c r="BV6" s="22">
        <f t="shared" si="8"/>
        <v>102.26</v>
      </c>
      <c r="BW6" s="22">
        <f t="shared" si="8"/>
        <v>98.26</v>
      </c>
      <c r="BX6" s="22">
        <f t="shared" si="8"/>
        <v>100.4</v>
      </c>
      <c r="BY6" s="22">
        <f t="shared" si="8"/>
        <v>96.51</v>
      </c>
      <c r="BZ6" s="21" t="str">
        <f>IF(BZ7="","",IF(BZ7="-","【-】","【"&amp;SUBSTITUTE(TEXT(BZ7,"#,##0.00"),"-","△")&amp;"】"))</f>
        <v>【97.47】</v>
      </c>
      <c r="CA6" s="22">
        <f>IF(CA7="",NA(),CA7)</f>
        <v>124.96</v>
      </c>
      <c r="CB6" s="22">
        <f t="shared" ref="CB6:CJ6" si="9">IF(CB7="",NA(),CB7)</f>
        <v>126.14</v>
      </c>
      <c r="CC6" s="22">
        <f t="shared" si="9"/>
        <v>125.36</v>
      </c>
      <c r="CD6" s="22">
        <f t="shared" si="9"/>
        <v>127.26</v>
      </c>
      <c r="CE6" s="22">
        <f t="shared" si="9"/>
        <v>135.1</v>
      </c>
      <c r="CF6" s="22">
        <f t="shared" si="9"/>
        <v>173.11</v>
      </c>
      <c r="CG6" s="22">
        <f t="shared" si="9"/>
        <v>174.34</v>
      </c>
      <c r="CH6" s="22">
        <f t="shared" si="9"/>
        <v>172.33</v>
      </c>
      <c r="CI6" s="22">
        <f t="shared" si="9"/>
        <v>172.8</v>
      </c>
      <c r="CJ6" s="22">
        <f t="shared" si="9"/>
        <v>180.94</v>
      </c>
      <c r="CK6" s="21" t="str">
        <f>IF(CK7="","",IF(CK7="-","【-】","【"&amp;SUBSTITUTE(TEXT(CK7,"#,##0.00"),"-","△")&amp;"】"))</f>
        <v>【174.75】</v>
      </c>
      <c r="CL6" s="22">
        <f>IF(CL7="",NA(),CL7)</f>
        <v>63.78</v>
      </c>
      <c r="CM6" s="22">
        <f t="shared" ref="CM6:CU6" si="10">IF(CM7="",NA(),CM7)</f>
        <v>63.42</v>
      </c>
      <c r="CN6" s="22">
        <f t="shared" si="10"/>
        <v>64.27</v>
      </c>
      <c r="CO6" s="22">
        <f t="shared" si="10"/>
        <v>63.59</v>
      </c>
      <c r="CP6" s="22">
        <f t="shared" si="10"/>
        <v>62.61</v>
      </c>
      <c r="CQ6" s="22">
        <f t="shared" si="10"/>
        <v>59.32</v>
      </c>
      <c r="CR6" s="22">
        <f t="shared" si="10"/>
        <v>59.12</v>
      </c>
      <c r="CS6" s="22">
        <f t="shared" si="10"/>
        <v>59.37</v>
      </c>
      <c r="CT6" s="22">
        <f t="shared" si="10"/>
        <v>58.84</v>
      </c>
      <c r="CU6" s="22">
        <f t="shared" si="10"/>
        <v>58.91</v>
      </c>
      <c r="CV6" s="21" t="str">
        <f>IF(CV7="","",IF(CV7="-","【-】","【"&amp;SUBSTITUTE(TEXT(CV7,"#,##0.00"),"-","△")&amp;"】"))</f>
        <v>【59.97】</v>
      </c>
      <c r="CW6" s="22">
        <f>IF(CW7="",NA(),CW7)</f>
        <v>90.97</v>
      </c>
      <c r="CX6" s="22">
        <f t="shared" ref="CX6:DF6" si="11">IF(CX7="",NA(),CX7)</f>
        <v>90.46</v>
      </c>
      <c r="CY6" s="22">
        <f t="shared" si="11"/>
        <v>91.03</v>
      </c>
      <c r="CZ6" s="22">
        <f t="shared" si="11"/>
        <v>91.13</v>
      </c>
      <c r="DA6" s="22">
        <f t="shared" si="11"/>
        <v>90.89</v>
      </c>
      <c r="DB6" s="22">
        <f t="shared" si="11"/>
        <v>93.74</v>
      </c>
      <c r="DC6" s="22">
        <f t="shared" si="11"/>
        <v>93.64</v>
      </c>
      <c r="DD6" s="22">
        <f t="shared" si="11"/>
        <v>93.68</v>
      </c>
      <c r="DE6" s="22">
        <f t="shared" si="11"/>
        <v>94.13</v>
      </c>
      <c r="DF6" s="22">
        <f t="shared" si="11"/>
        <v>93.84</v>
      </c>
      <c r="DG6" s="21" t="str">
        <f>IF(DG7="","",IF(DG7="-","【-】","【"&amp;SUBSTITUTE(TEXT(DG7,"#,##0.00"),"-","△")&amp;"】"))</f>
        <v>【89.76】</v>
      </c>
      <c r="DH6" s="22">
        <f>IF(DH7="",NA(),DH7)</f>
        <v>48.95</v>
      </c>
      <c r="DI6" s="22">
        <f t="shared" ref="DI6:DQ6" si="12">IF(DI7="",NA(),DI7)</f>
        <v>49.82</v>
      </c>
      <c r="DJ6" s="22">
        <f t="shared" si="12"/>
        <v>50.63</v>
      </c>
      <c r="DK6" s="22">
        <f t="shared" si="12"/>
        <v>51.41</v>
      </c>
      <c r="DL6" s="22">
        <f t="shared" si="12"/>
        <v>52.12</v>
      </c>
      <c r="DM6" s="22">
        <f t="shared" si="12"/>
        <v>49.23</v>
      </c>
      <c r="DN6" s="22">
        <f t="shared" si="12"/>
        <v>49.78</v>
      </c>
      <c r="DO6" s="22">
        <f t="shared" si="12"/>
        <v>50.32</v>
      </c>
      <c r="DP6" s="22">
        <f t="shared" si="12"/>
        <v>50.93</v>
      </c>
      <c r="DQ6" s="22">
        <f t="shared" si="12"/>
        <v>51.24</v>
      </c>
      <c r="DR6" s="21" t="str">
        <f>IF(DR7="","",IF(DR7="-","【-】","【"&amp;SUBSTITUTE(TEXT(DR7,"#,##0.00"),"-","△")&amp;"】"))</f>
        <v>【51.51】</v>
      </c>
      <c r="DS6" s="22">
        <f>IF(DS7="",NA(),DS7)</f>
        <v>24.16</v>
      </c>
      <c r="DT6" s="22">
        <f t="shared" ref="DT6:EB6" si="13">IF(DT7="",NA(),DT7)</f>
        <v>25.49</v>
      </c>
      <c r="DU6" s="22">
        <f t="shared" si="13"/>
        <v>26.64</v>
      </c>
      <c r="DV6" s="22">
        <f t="shared" si="13"/>
        <v>27.77</v>
      </c>
      <c r="DW6" s="22">
        <f t="shared" si="13"/>
        <v>28.06</v>
      </c>
      <c r="DX6" s="22">
        <f t="shared" si="13"/>
        <v>21.62</v>
      </c>
      <c r="DY6" s="22">
        <f t="shared" si="13"/>
        <v>22.79</v>
      </c>
      <c r="DZ6" s="22">
        <f t="shared" si="13"/>
        <v>24.26</v>
      </c>
      <c r="EA6" s="22">
        <f t="shared" si="13"/>
        <v>25.55</v>
      </c>
      <c r="EB6" s="22">
        <f t="shared" si="13"/>
        <v>26.73</v>
      </c>
      <c r="EC6" s="21" t="str">
        <f>IF(EC7="","",IF(EC7="-","【-】","【"&amp;SUBSTITUTE(TEXT(EC7,"#,##0.00"),"-","△")&amp;"】"))</f>
        <v>【23.75】</v>
      </c>
      <c r="ED6" s="22">
        <f>IF(ED7="",NA(),ED7)</f>
        <v>0.56999999999999995</v>
      </c>
      <c r="EE6" s="22">
        <f t="shared" ref="EE6:EM6" si="14">IF(EE7="",NA(),EE7)</f>
        <v>0.55000000000000004</v>
      </c>
      <c r="EF6" s="22">
        <f t="shared" si="14"/>
        <v>0.47</v>
      </c>
      <c r="EG6" s="22">
        <f t="shared" si="14"/>
        <v>0.49</v>
      </c>
      <c r="EH6" s="22">
        <f t="shared" si="14"/>
        <v>0.56000000000000005</v>
      </c>
      <c r="EI6" s="22">
        <f t="shared" si="14"/>
        <v>1.03</v>
      </c>
      <c r="EJ6" s="22">
        <f t="shared" si="14"/>
        <v>0.97</v>
      </c>
      <c r="EK6" s="22">
        <f t="shared" si="14"/>
        <v>0.99</v>
      </c>
      <c r="EL6" s="22">
        <f t="shared" si="14"/>
        <v>0.97</v>
      </c>
      <c r="EM6" s="22">
        <f t="shared" si="14"/>
        <v>1</v>
      </c>
      <c r="EN6" s="21" t="str">
        <f>IF(EN7="","",IF(EN7="-","【-】","【"&amp;SUBSTITUTE(TEXT(EN7,"#,##0.00"),"-","△")&amp;"】"))</f>
        <v>【0.67】</v>
      </c>
    </row>
    <row r="7" spans="1:144" s="23" customFormat="1" x14ac:dyDescent="0.15">
      <c r="A7" s="15"/>
      <c r="B7" s="24">
        <v>2022</v>
      </c>
      <c r="C7" s="24">
        <v>221309</v>
      </c>
      <c r="D7" s="24">
        <v>46</v>
      </c>
      <c r="E7" s="24">
        <v>1</v>
      </c>
      <c r="F7" s="24">
        <v>0</v>
      </c>
      <c r="G7" s="24">
        <v>1</v>
      </c>
      <c r="H7" s="24" t="s">
        <v>92</v>
      </c>
      <c r="I7" s="24" t="s">
        <v>93</v>
      </c>
      <c r="J7" s="24" t="s">
        <v>94</v>
      </c>
      <c r="K7" s="24" t="s">
        <v>95</v>
      </c>
      <c r="L7" s="24" t="s">
        <v>96</v>
      </c>
      <c r="M7" s="24" t="s">
        <v>97</v>
      </c>
      <c r="N7" s="25" t="s">
        <v>98</v>
      </c>
      <c r="O7" s="25">
        <v>76.349999999999994</v>
      </c>
      <c r="P7" s="25">
        <v>96.81</v>
      </c>
      <c r="Q7" s="25">
        <v>2156</v>
      </c>
      <c r="R7" s="25">
        <v>792704</v>
      </c>
      <c r="S7" s="25">
        <v>1558.06</v>
      </c>
      <c r="T7" s="25">
        <v>508.78</v>
      </c>
      <c r="U7" s="25">
        <v>765382</v>
      </c>
      <c r="V7" s="25">
        <v>462.41</v>
      </c>
      <c r="W7" s="25">
        <v>1655.2</v>
      </c>
      <c r="X7" s="25">
        <v>105.93</v>
      </c>
      <c r="Y7" s="25">
        <v>103.79</v>
      </c>
      <c r="Z7" s="25">
        <v>103.58</v>
      </c>
      <c r="AA7" s="25">
        <v>102.1</v>
      </c>
      <c r="AB7" s="25">
        <v>98.41</v>
      </c>
      <c r="AC7" s="25">
        <v>113.62</v>
      </c>
      <c r="AD7" s="25">
        <v>112.54</v>
      </c>
      <c r="AE7" s="25">
        <v>108.59</v>
      </c>
      <c r="AF7" s="25">
        <v>110.89</v>
      </c>
      <c r="AG7" s="25">
        <v>107.97</v>
      </c>
      <c r="AH7" s="25">
        <v>108.7</v>
      </c>
      <c r="AI7" s="25">
        <v>0</v>
      </c>
      <c r="AJ7" s="25">
        <v>0</v>
      </c>
      <c r="AK7" s="25">
        <v>0</v>
      </c>
      <c r="AL7" s="25">
        <v>0</v>
      </c>
      <c r="AM7" s="25">
        <v>0</v>
      </c>
      <c r="AN7" s="25">
        <v>0</v>
      </c>
      <c r="AO7" s="25">
        <v>0</v>
      </c>
      <c r="AP7" s="25">
        <v>0</v>
      </c>
      <c r="AQ7" s="25">
        <v>0</v>
      </c>
      <c r="AR7" s="25">
        <v>0</v>
      </c>
      <c r="AS7" s="25">
        <v>1.34</v>
      </c>
      <c r="AT7" s="25">
        <v>304.26</v>
      </c>
      <c r="AU7" s="25">
        <v>272.11</v>
      </c>
      <c r="AV7" s="25">
        <v>261.5</v>
      </c>
      <c r="AW7" s="25">
        <v>255.28</v>
      </c>
      <c r="AX7" s="25">
        <v>223.27</v>
      </c>
      <c r="AY7" s="25">
        <v>166.51</v>
      </c>
      <c r="AZ7" s="25">
        <v>172.47</v>
      </c>
      <c r="BA7" s="25">
        <v>170.76</v>
      </c>
      <c r="BB7" s="25">
        <v>169.11</v>
      </c>
      <c r="BC7" s="25">
        <v>157.01</v>
      </c>
      <c r="BD7" s="25">
        <v>252.29</v>
      </c>
      <c r="BE7" s="25">
        <v>244.8</v>
      </c>
      <c r="BF7" s="25">
        <v>245.32</v>
      </c>
      <c r="BG7" s="25">
        <v>243.37</v>
      </c>
      <c r="BH7" s="25">
        <v>242.44</v>
      </c>
      <c r="BI7" s="25">
        <v>243.57</v>
      </c>
      <c r="BJ7" s="25">
        <v>198.51</v>
      </c>
      <c r="BK7" s="25">
        <v>193.57</v>
      </c>
      <c r="BL7" s="25">
        <v>200.12</v>
      </c>
      <c r="BM7" s="25">
        <v>194.42</v>
      </c>
      <c r="BN7" s="25">
        <v>195.5</v>
      </c>
      <c r="BO7" s="25">
        <v>268.07</v>
      </c>
      <c r="BP7" s="25">
        <v>100.8</v>
      </c>
      <c r="BQ7" s="25">
        <v>99.78</v>
      </c>
      <c r="BR7" s="25">
        <v>99.11</v>
      </c>
      <c r="BS7" s="25">
        <v>97.83</v>
      </c>
      <c r="BT7" s="25">
        <v>92.32</v>
      </c>
      <c r="BU7" s="25">
        <v>103.28</v>
      </c>
      <c r="BV7" s="25">
        <v>102.26</v>
      </c>
      <c r="BW7" s="25">
        <v>98.26</v>
      </c>
      <c r="BX7" s="25">
        <v>100.4</v>
      </c>
      <c r="BY7" s="25">
        <v>96.51</v>
      </c>
      <c r="BZ7" s="25">
        <v>97.47</v>
      </c>
      <c r="CA7" s="25">
        <v>124.96</v>
      </c>
      <c r="CB7" s="25">
        <v>126.14</v>
      </c>
      <c r="CC7" s="25">
        <v>125.36</v>
      </c>
      <c r="CD7" s="25">
        <v>127.26</v>
      </c>
      <c r="CE7" s="25">
        <v>135.1</v>
      </c>
      <c r="CF7" s="25">
        <v>173.11</v>
      </c>
      <c r="CG7" s="25">
        <v>174.34</v>
      </c>
      <c r="CH7" s="25">
        <v>172.33</v>
      </c>
      <c r="CI7" s="25">
        <v>172.8</v>
      </c>
      <c r="CJ7" s="25">
        <v>180.94</v>
      </c>
      <c r="CK7" s="25">
        <v>174.75</v>
      </c>
      <c r="CL7" s="25">
        <v>63.78</v>
      </c>
      <c r="CM7" s="25">
        <v>63.42</v>
      </c>
      <c r="CN7" s="25">
        <v>64.27</v>
      </c>
      <c r="CO7" s="25">
        <v>63.59</v>
      </c>
      <c r="CP7" s="25">
        <v>62.61</v>
      </c>
      <c r="CQ7" s="25">
        <v>59.32</v>
      </c>
      <c r="CR7" s="25">
        <v>59.12</v>
      </c>
      <c r="CS7" s="25">
        <v>59.37</v>
      </c>
      <c r="CT7" s="25">
        <v>58.84</v>
      </c>
      <c r="CU7" s="25">
        <v>58.91</v>
      </c>
      <c r="CV7" s="25">
        <v>59.97</v>
      </c>
      <c r="CW7" s="25">
        <v>90.97</v>
      </c>
      <c r="CX7" s="25">
        <v>90.46</v>
      </c>
      <c r="CY7" s="25">
        <v>91.03</v>
      </c>
      <c r="CZ7" s="25">
        <v>91.13</v>
      </c>
      <c r="DA7" s="25">
        <v>90.89</v>
      </c>
      <c r="DB7" s="25">
        <v>93.74</v>
      </c>
      <c r="DC7" s="25">
        <v>93.64</v>
      </c>
      <c r="DD7" s="25">
        <v>93.68</v>
      </c>
      <c r="DE7" s="25">
        <v>94.13</v>
      </c>
      <c r="DF7" s="25">
        <v>93.84</v>
      </c>
      <c r="DG7" s="25">
        <v>89.76</v>
      </c>
      <c r="DH7" s="25">
        <v>48.95</v>
      </c>
      <c r="DI7" s="25">
        <v>49.82</v>
      </c>
      <c r="DJ7" s="25">
        <v>50.63</v>
      </c>
      <c r="DK7" s="25">
        <v>51.41</v>
      </c>
      <c r="DL7" s="25">
        <v>52.12</v>
      </c>
      <c r="DM7" s="25">
        <v>49.23</v>
      </c>
      <c r="DN7" s="25">
        <v>49.78</v>
      </c>
      <c r="DO7" s="25">
        <v>50.32</v>
      </c>
      <c r="DP7" s="25">
        <v>50.93</v>
      </c>
      <c r="DQ7" s="25">
        <v>51.24</v>
      </c>
      <c r="DR7" s="25">
        <v>51.51</v>
      </c>
      <c r="DS7" s="25">
        <v>24.16</v>
      </c>
      <c r="DT7" s="25">
        <v>25.49</v>
      </c>
      <c r="DU7" s="25">
        <v>26.64</v>
      </c>
      <c r="DV7" s="25">
        <v>27.77</v>
      </c>
      <c r="DW7" s="25">
        <v>28.06</v>
      </c>
      <c r="DX7" s="25">
        <v>21.62</v>
      </c>
      <c r="DY7" s="25">
        <v>22.79</v>
      </c>
      <c r="DZ7" s="25">
        <v>24.26</v>
      </c>
      <c r="EA7" s="25">
        <v>25.55</v>
      </c>
      <c r="EB7" s="25">
        <v>26.73</v>
      </c>
      <c r="EC7" s="25">
        <v>23.75</v>
      </c>
      <c r="ED7" s="25">
        <v>0.56999999999999995</v>
      </c>
      <c r="EE7" s="25">
        <v>0.55000000000000004</v>
      </c>
      <c r="EF7" s="25">
        <v>0.47</v>
      </c>
      <c r="EG7" s="25">
        <v>0.49</v>
      </c>
      <c r="EH7" s="25">
        <v>0.56000000000000005</v>
      </c>
      <c r="EI7" s="25">
        <v>1.03</v>
      </c>
      <c r="EJ7" s="25">
        <v>0.97</v>
      </c>
      <c r="EK7" s="25">
        <v>0.99</v>
      </c>
      <c r="EL7" s="25">
        <v>0.97</v>
      </c>
      <c r="EM7" s="25">
        <v>1</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104</v>
      </c>
    </row>
    <row r="12" spans="1:144" x14ac:dyDescent="0.15">
      <c r="B12">
        <v>1</v>
      </c>
      <c r="C12">
        <v>1</v>
      </c>
      <c r="D12">
        <v>2</v>
      </c>
      <c r="E12">
        <v>3</v>
      </c>
      <c r="F12">
        <v>4</v>
      </c>
      <c r="G12" t="s">
        <v>105</v>
      </c>
    </row>
    <row r="13" spans="1:144" x14ac:dyDescent="0.15">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2024-01-31T07:51:55Z</cp:lastPrinted>
  <dcterms:created xsi:type="dcterms:W3CDTF">2023-12-05T00:55:02Z</dcterms:created>
  <dcterms:modified xsi:type="dcterms:W3CDTF">2024-01-31T07:53:44Z</dcterms:modified>
</cp:coreProperties>
</file>