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1925" activeTab="0"/>
  </bookViews>
  <sheets>
    <sheet name="119番受信状況" sheetId="1" r:id="rId1"/>
    <sheet name="グラフ用データ（掲載不要）" sheetId="2" r:id="rId2"/>
  </sheets>
  <definedNames>
    <definedName name="_xlnm.Print_Area" localSheetId="0">'119番受信状況'!$A$1:$BY$122</definedName>
  </definedNames>
  <calcPr fullCalcOnLoad="1"/>
</workbook>
</file>

<file path=xl/sharedStrings.xml><?xml version="1.0" encoding="utf-8"?>
<sst xmlns="http://schemas.openxmlformats.org/spreadsheetml/2006/main" count="57" uniqueCount="48">
  <si>
    <t>その他</t>
  </si>
  <si>
    <t>緊急性を要しない通報</t>
  </si>
  <si>
    <t>火災</t>
  </si>
  <si>
    <t>救急</t>
  </si>
  <si>
    <t>携帯電話</t>
  </si>
  <si>
    <t>問合せ</t>
  </si>
  <si>
    <t>緊急性を要する通報</t>
  </si>
  <si>
    <t>（単位：件数）</t>
  </si>
  <si>
    <t xml:space="preserve"> 受信件数</t>
  </si>
  <si>
    <t xml:space="preserve"> 利用状況</t>
  </si>
  <si>
    <t>間違い</t>
  </si>
  <si>
    <t>無言・悪戯</t>
  </si>
  <si>
    <t>試験・訓練</t>
  </si>
  <si>
    <t>総計</t>
  </si>
  <si>
    <t>総受信件数</t>
  </si>
  <si>
    <t>小　計</t>
  </si>
  <si>
    <t>災害等受信状況</t>
  </si>
  <si>
    <t>年別災害受信状況（総数のみ）</t>
  </si>
  <si>
    <t>その他災害</t>
  </si>
  <si>
    <t>テレガイド</t>
  </si>
  <si>
    <r>
      <t>メール１１９</t>
    </r>
    <r>
      <rPr>
        <sz val="9"/>
        <rFont val="ＭＳ 明朝"/>
        <family val="1"/>
      </rPr>
      <t>(登録制）</t>
    </r>
  </si>
  <si>
    <t>（単位：件）</t>
  </si>
  <si>
    <t xml:space="preserve"> 1日当りの件数　(件/日)</t>
  </si>
  <si>
    <t xml:space="preserve"> 1時間当りの件数（件/h）</t>
  </si>
  <si>
    <t>固定電話
　　　※1</t>
  </si>
  <si>
    <r>
      <t xml:space="preserve"> １１９番等の受信及び利用状況  　　</t>
    </r>
  </si>
  <si>
    <t xml:space="preserve"> ※1　直収(ＮＴＴ契約以外のテレコム、ＫＤＤＩ等)電話及びＦＡＸ１１９を含む。 </t>
  </si>
  <si>
    <t xml:space="preserve">１１９番以外
　　　　※2
 　　　 </t>
  </si>
  <si>
    <t>平成30年</t>
  </si>
  <si>
    <t>　　ＮＥＴ１１９　　</t>
  </si>
  <si>
    <t>※メール１１９は平成24年6月から運用を開始した。※ネット１１９は令和2年10月から運用を開始した。</t>
  </si>
  <si>
    <t>ＦＡＸ１１９</t>
  </si>
  <si>
    <t>令和元年</t>
  </si>
  <si>
    <t>令和3年</t>
  </si>
  <si>
    <t>（１）災害等受信状況</t>
  </si>
  <si>
    <t>（２）年別災害等受信状況（過去5年間）　</t>
  </si>
  <si>
    <t>（３）メール１１９・ＦＡＸ１１９による受信状況（過去5年間）</t>
  </si>
  <si>
    <t>（４）テレホンガイド利用状況（過去5年間）</t>
  </si>
  <si>
    <t>令和4年</t>
  </si>
  <si>
    <t>令和4年</t>
  </si>
  <si>
    <t>令和3年</t>
  </si>
  <si>
    <t>令和2年</t>
  </si>
  <si>
    <t>令和2年</t>
  </si>
  <si>
    <t>令和元年</t>
  </si>
  <si>
    <t>平成30年</t>
  </si>
  <si>
    <t>（令和４年中）</t>
  </si>
  <si>
    <t>―</t>
  </si>
  <si>
    <t xml:space="preserve"> ※2　１１９番以外の通報とは、メール１１９、セコム、緊急通報装置、警察、加入電話、駆け付け及び東名専用電話を示す。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</si>
</sst>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%\)"/>
    <numFmt numFmtId="178" formatCode="0.0%"/>
    <numFmt numFmtId="179" formatCode="#,##0&quot;件&quot;"/>
    <numFmt numFmtId="180" formatCode="#,###&quot; &quot;"/>
    <numFmt numFmtId="181" formatCode="#,##0&quot; &quot;"/>
    <numFmt numFmtId="182" formatCode="0_ "/>
    <numFmt numFmtId="183" formatCode="[$-F400]h:mm:ss\ AM/PM"/>
    <numFmt numFmtId="184" formatCode="0_);[Red]\(0\)"/>
    <numFmt numFmtId="185" formatCode="0.0_);[Red]\(0.0\)"/>
    <numFmt numFmtId="186" formatCode="#,##0_ "/>
    <numFmt numFmtId="187" formatCode="#,##0_);\(#,##0\)"/>
    <numFmt numFmtId="188" formatCode="0_);\(0\)"/>
    <numFmt numFmtId="189" formatCode="#,##0_);[Red]\(#,##0\)"/>
    <numFmt numFmtId="190" formatCode="#,##0;[Red]#,##0"/>
    <numFmt numFmtId="191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7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9" fontId="2" fillId="0" borderId="0" xfId="0" applyNumberFormat="1" applyFont="1" applyFill="1" applyBorder="1" applyAlignment="1">
      <alignment vertical="center" readingOrder="1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2" xfId="48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0" fontId="4" fillId="0" borderId="12" xfId="48" applyNumberFormat="1" applyFont="1" applyFill="1" applyBorder="1" applyAlignment="1">
      <alignment vertical="center" readingOrder="1"/>
    </xf>
    <xf numFmtId="190" fontId="4" fillId="0" borderId="37" xfId="48" applyNumberFormat="1" applyFont="1" applyFill="1" applyBorder="1" applyAlignment="1">
      <alignment vertical="center" readingOrder="1"/>
    </xf>
    <xf numFmtId="190" fontId="4" fillId="0" borderId="38" xfId="48" applyNumberFormat="1" applyFont="1" applyFill="1" applyBorder="1" applyAlignment="1">
      <alignment vertical="center" readingOrder="1"/>
    </xf>
    <xf numFmtId="190" fontId="4" fillId="0" borderId="39" xfId="48" applyNumberFormat="1" applyFont="1" applyFill="1" applyBorder="1" applyAlignment="1">
      <alignment vertical="center" readingOrder="1"/>
    </xf>
    <xf numFmtId="190" fontId="4" fillId="0" borderId="40" xfId="48" applyNumberFormat="1" applyFont="1" applyFill="1" applyBorder="1" applyAlignment="1">
      <alignment vertical="center" readingOrder="1"/>
    </xf>
    <xf numFmtId="190" fontId="4" fillId="0" borderId="41" xfId="48" applyNumberFormat="1" applyFont="1" applyFill="1" applyBorder="1" applyAlignment="1">
      <alignment vertical="center" readingOrder="1"/>
    </xf>
    <xf numFmtId="190" fontId="4" fillId="0" borderId="42" xfId="48" applyNumberFormat="1" applyFont="1" applyFill="1" applyBorder="1" applyAlignment="1">
      <alignment vertical="center" readingOrder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90" fontId="4" fillId="0" borderId="38" xfId="48" applyNumberFormat="1" applyFont="1" applyFill="1" applyBorder="1" applyAlignment="1">
      <alignment horizontal="right" vertical="center" readingOrder="1"/>
    </xf>
    <xf numFmtId="190" fontId="4" fillId="0" borderId="41" xfId="48" applyNumberFormat="1" applyFont="1" applyFill="1" applyBorder="1" applyAlignment="1">
      <alignment horizontal="right" vertical="center" readingOrder="1"/>
    </xf>
    <xf numFmtId="190" fontId="4" fillId="0" borderId="40" xfId="48" applyNumberFormat="1" applyFont="1" applyFill="1" applyBorder="1" applyAlignment="1">
      <alignment horizontal="right" vertical="center" readingOrder="1"/>
    </xf>
    <xf numFmtId="190" fontId="4" fillId="0" borderId="42" xfId="48" applyNumberFormat="1" applyFont="1" applyFill="1" applyBorder="1" applyAlignment="1">
      <alignment horizontal="right" vertical="center" readingOrder="1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45" xfId="48" applyNumberFormat="1" applyFont="1" applyFill="1" applyBorder="1" applyAlignment="1">
      <alignment horizontal="right" vertical="center"/>
    </xf>
    <xf numFmtId="177" fontId="4" fillId="0" borderId="36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44" xfId="48" applyNumberFormat="1" applyFont="1" applyFill="1" applyBorder="1" applyAlignment="1">
      <alignment horizontal="right" vertical="center"/>
    </xf>
    <xf numFmtId="177" fontId="4" fillId="0" borderId="4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>
      <alignment horizontal="right" vertical="center"/>
    </xf>
    <xf numFmtId="177" fontId="4" fillId="0" borderId="33" xfId="48" applyNumberFormat="1" applyFont="1" applyFill="1" applyBorder="1" applyAlignment="1">
      <alignment horizontal="right" vertical="center"/>
    </xf>
    <xf numFmtId="177" fontId="4" fillId="0" borderId="47" xfId="48" applyNumberFormat="1" applyFont="1" applyFill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177" fontId="4" fillId="0" borderId="43" xfId="48" applyNumberFormat="1" applyFont="1" applyFill="1" applyBorder="1" applyAlignment="1">
      <alignment horizontal="right" vertical="center"/>
    </xf>
    <xf numFmtId="190" fontId="4" fillId="0" borderId="37" xfId="48" applyNumberFormat="1" applyFont="1" applyFill="1" applyBorder="1" applyAlignment="1">
      <alignment horizontal="right" vertical="center" readingOrder="1"/>
    </xf>
    <xf numFmtId="190" fontId="4" fillId="0" borderId="39" xfId="48" applyNumberFormat="1" applyFont="1" applyFill="1" applyBorder="1" applyAlignment="1">
      <alignment horizontal="right" vertical="center" readingOrder="1"/>
    </xf>
    <xf numFmtId="177" fontId="4" fillId="0" borderId="29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0" fontId="4" fillId="0" borderId="10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2"/>
    </xf>
    <xf numFmtId="190" fontId="4" fillId="0" borderId="17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1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7" xfId="48" applyNumberFormat="1" applyFont="1" applyFill="1" applyBorder="1" applyAlignment="1">
      <alignment horizontal="center" vertical="center"/>
    </xf>
    <xf numFmtId="177" fontId="4" fillId="0" borderId="36" xfId="48" applyNumberFormat="1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90" fontId="4" fillId="0" borderId="46" xfId="48" applyNumberFormat="1" applyFont="1" applyFill="1" applyBorder="1" applyAlignment="1">
      <alignment vertical="center" readingOrder="1"/>
    </xf>
    <xf numFmtId="190" fontId="4" fillId="0" borderId="45" xfId="48" applyNumberFormat="1" applyFont="1" applyFill="1" applyBorder="1" applyAlignment="1">
      <alignment vertical="center" readingOrder="1"/>
    </xf>
    <xf numFmtId="190" fontId="4" fillId="0" borderId="10" xfId="48" applyNumberFormat="1" applyFont="1" applyFill="1" applyBorder="1" applyAlignment="1">
      <alignment vertical="center" readingOrder="1"/>
    </xf>
    <xf numFmtId="190" fontId="4" fillId="0" borderId="29" xfId="48" applyNumberFormat="1" applyFont="1" applyFill="1" applyBorder="1" applyAlignment="1">
      <alignment vertical="center" readingOrder="1"/>
    </xf>
    <xf numFmtId="190" fontId="4" fillId="0" borderId="30" xfId="48" applyNumberFormat="1" applyFont="1" applyFill="1" applyBorder="1" applyAlignment="1">
      <alignment vertical="center" readingOrder="1"/>
    </xf>
    <xf numFmtId="190" fontId="4" fillId="0" borderId="43" xfId="48" applyNumberFormat="1" applyFont="1" applyFill="1" applyBorder="1" applyAlignment="1">
      <alignment vertical="center" readingOrder="1"/>
    </xf>
    <xf numFmtId="190" fontId="4" fillId="0" borderId="50" xfId="48" applyNumberFormat="1" applyFont="1" applyFill="1" applyBorder="1" applyAlignment="1">
      <alignment vertical="center" readingOrder="1"/>
    </xf>
    <xf numFmtId="190" fontId="4" fillId="0" borderId="25" xfId="48" applyNumberFormat="1" applyFont="1" applyFill="1" applyBorder="1" applyAlignment="1">
      <alignment vertical="center" readingOrder="1"/>
    </xf>
    <xf numFmtId="190" fontId="4" fillId="0" borderId="51" xfId="48" applyNumberFormat="1" applyFont="1" applyFill="1" applyBorder="1" applyAlignment="1">
      <alignment vertical="center" readingOrder="1"/>
    </xf>
    <xf numFmtId="190" fontId="4" fillId="0" borderId="47" xfId="48" applyNumberFormat="1" applyFont="1" applyFill="1" applyBorder="1" applyAlignment="1">
      <alignment vertical="center" readingOrder="1"/>
    </xf>
    <xf numFmtId="190" fontId="4" fillId="0" borderId="24" xfId="48" applyNumberFormat="1" applyFont="1" applyFill="1" applyBorder="1" applyAlignment="1">
      <alignment vertical="center" readingOrder="1"/>
    </xf>
    <xf numFmtId="190" fontId="4" fillId="0" borderId="49" xfId="48" applyNumberFormat="1" applyFont="1" applyFill="1" applyBorder="1" applyAlignment="1">
      <alignment horizontal="right" vertical="center" readingOrder="1"/>
    </xf>
    <xf numFmtId="190" fontId="4" fillId="0" borderId="15" xfId="48" applyNumberFormat="1" applyFont="1" applyFill="1" applyBorder="1" applyAlignment="1">
      <alignment horizontal="right" vertical="center" readingOrder="1"/>
    </xf>
    <xf numFmtId="190" fontId="4" fillId="0" borderId="48" xfId="48" applyNumberFormat="1" applyFont="1" applyFill="1" applyBorder="1" applyAlignment="1">
      <alignment horizontal="right" vertical="center" readingOrder="1"/>
    </xf>
    <xf numFmtId="190" fontId="4" fillId="0" borderId="46" xfId="48" applyNumberFormat="1" applyFont="1" applyFill="1" applyBorder="1" applyAlignment="1">
      <alignment horizontal="right" vertical="center" readingOrder="1"/>
    </xf>
    <xf numFmtId="190" fontId="4" fillId="0" borderId="0" xfId="48" applyNumberFormat="1" applyFont="1" applyFill="1" applyBorder="1" applyAlignment="1">
      <alignment horizontal="right" vertical="center" readingOrder="1"/>
    </xf>
    <xf numFmtId="190" fontId="4" fillId="0" borderId="45" xfId="48" applyNumberFormat="1" applyFont="1" applyFill="1" applyBorder="1" applyAlignment="1">
      <alignment horizontal="right" vertical="center" readingOrder="1"/>
    </xf>
    <xf numFmtId="190" fontId="4" fillId="0" borderId="17" xfId="48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0" fontId="4" fillId="0" borderId="47" xfId="48" applyNumberFormat="1" applyFont="1" applyFill="1" applyBorder="1" applyAlignment="1">
      <alignment horizontal="right" vertical="center" readingOrder="2"/>
    </xf>
    <xf numFmtId="190" fontId="4" fillId="0" borderId="30" xfId="48" applyNumberFormat="1" applyFont="1" applyFill="1" applyBorder="1" applyAlignment="1">
      <alignment horizontal="right" vertical="center" readingOrder="2"/>
    </xf>
    <xf numFmtId="190" fontId="4" fillId="0" borderId="31" xfId="48" applyNumberFormat="1" applyFont="1" applyFill="1" applyBorder="1" applyAlignment="1">
      <alignment horizontal="right" vertical="center" readingOrder="2"/>
    </xf>
    <xf numFmtId="190" fontId="4" fillId="0" borderId="10" xfId="48" applyNumberFormat="1" applyFont="1" applyFill="1" applyBorder="1" applyAlignment="1">
      <alignment horizontal="right" vertical="center" readingOrder="2"/>
    </xf>
    <xf numFmtId="190" fontId="4" fillId="0" borderId="0" xfId="48" applyNumberFormat="1" applyFont="1" applyFill="1" applyBorder="1" applyAlignment="1">
      <alignment horizontal="right" vertical="center" readingOrder="2"/>
    </xf>
    <xf numFmtId="190" fontId="4" fillId="0" borderId="17" xfId="48" applyNumberFormat="1" applyFont="1" applyFill="1" applyBorder="1" applyAlignment="1">
      <alignment horizontal="right" vertical="center" readingOrder="2"/>
    </xf>
    <xf numFmtId="190" fontId="4" fillId="0" borderId="0" xfId="0" applyNumberFormat="1" applyFont="1" applyFill="1" applyBorder="1" applyAlignment="1">
      <alignment vertical="center" readingOrder="1"/>
    </xf>
    <xf numFmtId="190" fontId="4" fillId="0" borderId="45" xfId="0" applyNumberFormat="1" applyFont="1" applyFill="1" applyBorder="1" applyAlignment="1">
      <alignment vertical="center" readingOrder="1"/>
    </xf>
    <xf numFmtId="190" fontId="4" fillId="0" borderId="46" xfId="0" applyNumberFormat="1" applyFont="1" applyFill="1" applyBorder="1" applyAlignment="1">
      <alignment vertical="center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90" fontId="4" fillId="0" borderId="24" xfId="48" applyNumberFormat="1" applyFont="1" applyFill="1" applyBorder="1" applyAlignment="1">
      <alignment horizontal="right" vertical="center" readingOrder="2"/>
    </xf>
    <xf numFmtId="190" fontId="4" fillId="0" borderId="25" xfId="48" applyNumberFormat="1" applyFont="1" applyFill="1" applyBorder="1" applyAlignment="1">
      <alignment horizontal="right" vertical="center" readingOrder="2"/>
    </xf>
    <xf numFmtId="190" fontId="4" fillId="0" borderId="26" xfId="48" applyNumberFormat="1" applyFont="1" applyFill="1" applyBorder="1" applyAlignment="1">
      <alignment horizontal="right" vertical="center" readingOrder="2"/>
    </xf>
    <xf numFmtId="190" fontId="4" fillId="0" borderId="52" xfId="0" applyNumberFormat="1" applyFont="1" applyFill="1" applyBorder="1" applyAlignment="1">
      <alignment horizontal="center" vertical="center" readingOrder="1"/>
    </xf>
    <xf numFmtId="190" fontId="4" fillId="0" borderId="53" xfId="0" applyNumberFormat="1" applyFont="1" applyFill="1" applyBorder="1" applyAlignment="1">
      <alignment horizontal="center" vertical="center" readingOrder="1"/>
    </xf>
    <xf numFmtId="190" fontId="4" fillId="0" borderId="54" xfId="0" applyNumberFormat="1" applyFont="1" applyFill="1" applyBorder="1" applyAlignment="1">
      <alignment horizontal="center" vertical="center" readingOrder="1"/>
    </xf>
    <xf numFmtId="190" fontId="4" fillId="0" borderId="55" xfId="0" applyNumberFormat="1" applyFont="1" applyFill="1" applyBorder="1" applyAlignment="1">
      <alignment horizontal="center" vertical="center" readingOrder="1"/>
    </xf>
    <xf numFmtId="190" fontId="4" fillId="0" borderId="56" xfId="0" applyNumberFormat="1" applyFont="1" applyFill="1" applyBorder="1" applyAlignment="1">
      <alignment horizontal="center" vertical="center" readingOrder="1"/>
    </xf>
    <xf numFmtId="190" fontId="4" fillId="0" borderId="57" xfId="0" applyNumberFormat="1" applyFont="1" applyFill="1" applyBorder="1" applyAlignment="1">
      <alignment horizontal="center" vertical="center" readingOrder="1"/>
    </xf>
    <xf numFmtId="190" fontId="4" fillId="0" borderId="58" xfId="0" applyNumberFormat="1" applyFont="1" applyFill="1" applyBorder="1" applyAlignment="1">
      <alignment horizontal="center" vertical="center" readingOrder="1"/>
    </xf>
    <xf numFmtId="190" fontId="4" fillId="0" borderId="59" xfId="0" applyNumberFormat="1" applyFont="1" applyFill="1" applyBorder="1" applyAlignment="1">
      <alignment horizontal="center" vertical="center" readingOrder="1"/>
    </xf>
    <xf numFmtId="190" fontId="4" fillId="0" borderId="60" xfId="0" applyNumberFormat="1" applyFont="1" applyFill="1" applyBorder="1" applyAlignment="1">
      <alignment horizontal="center" vertical="center" readingOrder="1"/>
    </xf>
    <xf numFmtId="190" fontId="4" fillId="0" borderId="29" xfId="48" applyNumberFormat="1" applyFont="1" applyFill="1" applyBorder="1" applyAlignment="1">
      <alignment horizontal="right" vertical="center" readingOrder="1"/>
    </xf>
    <xf numFmtId="190" fontId="4" fillId="0" borderId="30" xfId="48" applyNumberFormat="1" applyFont="1" applyFill="1" applyBorder="1" applyAlignment="1">
      <alignment horizontal="right" vertical="center" readingOrder="1"/>
    </xf>
    <xf numFmtId="190" fontId="4" fillId="0" borderId="43" xfId="48" applyNumberFormat="1" applyFont="1" applyFill="1" applyBorder="1" applyAlignment="1">
      <alignment horizontal="right" vertical="center" readingOrder="1"/>
    </xf>
    <xf numFmtId="190" fontId="4" fillId="0" borderId="50" xfId="48" applyNumberFormat="1" applyFont="1" applyFill="1" applyBorder="1" applyAlignment="1">
      <alignment horizontal="right" vertical="center" readingOrder="1"/>
    </xf>
    <xf numFmtId="190" fontId="4" fillId="0" borderId="25" xfId="48" applyNumberFormat="1" applyFont="1" applyFill="1" applyBorder="1" applyAlignment="1">
      <alignment horizontal="right" vertical="center" readingOrder="1"/>
    </xf>
    <xf numFmtId="190" fontId="4" fillId="0" borderId="51" xfId="48" applyNumberFormat="1" applyFont="1" applyFill="1" applyBorder="1" applyAlignment="1">
      <alignment horizontal="right" vertical="center" readingOrder="1"/>
    </xf>
    <xf numFmtId="190" fontId="4" fillId="0" borderId="31" xfId="48" applyNumberFormat="1" applyFont="1" applyFill="1" applyBorder="1" applyAlignment="1">
      <alignment vertical="center" readingOrder="1"/>
    </xf>
    <xf numFmtId="190" fontId="4" fillId="0" borderId="26" xfId="48" applyNumberFormat="1" applyFont="1" applyFill="1" applyBorder="1" applyAlignment="1">
      <alignment vertical="center" readingOrder="1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186" fontId="4" fillId="0" borderId="49" xfId="0" applyNumberFormat="1" applyFont="1" applyFill="1" applyBorder="1" applyAlignment="1">
      <alignment horizontal="right" vertical="center"/>
    </xf>
    <xf numFmtId="186" fontId="4" fillId="0" borderId="62" xfId="0" applyNumberFormat="1" applyFont="1" applyFill="1" applyBorder="1" applyAlignment="1">
      <alignment horizontal="right" vertical="center"/>
    </xf>
    <xf numFmtId="186" fontId="4" fillId="0" borderId="5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186" fontId="4" fillId="0" borderId="51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vertical="center" readingOrder="1"/>
    </xf>
    <xf numFmtId="190" fontId="4" fillId="0" borderId="15" xfId="0" applyNumberFormat="1" applyFont="1" applyFill="1" applyBorder="1" applyAlignment="1">
      <alignment vertical="center" readingOrder="1"/>
    </xf>
    <xf numFmtId="190" fontId="4" fillId="0" borderId="16" xfId="0" applyNumberFormat="1" applyFont="1" applyFill="1" applyBorder="1" applyAlignment="1">
      <alignment vertical="center" readingOrder="1"/>
    </xf>
    <xf numFmtId="190" fontId="4" fillId="0" borderId="17" xfId="0" applyNumberFormat="1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 readingOrder="2"/>
    </xf>
    <xf numFmtId="190" fontId="4" fillId="0" borderId="15" xfId="48" applyNumberFormat="1" applyFont="1" applyFill="1" applyBorder="1" applyAlignment="1">
      <alignment horizontal="right" vertical="center" readingOrder="2"/>
    </xf>
    <xf numFmtId="190" fontId="4" fillId="0" borderId="16" xfId="48" applyNumberFormat="1" applyFont="1" applyFill="1" applyBorder="1" applyAlignment="1">
      <alignment horizontal="right" vertical="center" readingOrder="2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center"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85" fontId="4" fillId="0" borderId="3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43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5" fontId="4" fillId="0" borderId="65" xfId="0" applyNumberFormat="1" applyFont="1" applyFill="1" applyBorder="1" applyAlignment="1">
      <alignment horizontal="right" vertical="center"/>
    </xf>
    <xf numFmtId="185" fontId="4" fillId="0" borderId="66" xfId="0" applyNumberFormat="1" applyFont="1" applyFill="1" applyBorder="1" applyAlignment="1">
      <alignment horizontal="right" vertical="center"/>
    </xf>
    <xf numFmtId="185" fontId="4" fillId="0" borderId="62" xfId="0" applyNumberFormat="1" applyFont="1" applyFill="1" applyBorder="1" applyAlignment="1">
      <alignment horizontal="right" vertical="center"/>
    </xf>
    <xf numFmtId="185" fontId="4" fillId="0" borderId="61" xfId="0" applyNumberFormat="1" applyFont="1" applyFill="1" applyBorder="1" applyAlignment="1">
      <alignment horizontal="right" vertical="center"/>
    </xf>
    <xf numFmtId="185" fontId="4" fillId="0" borderId="64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4" fillId="0" borderId="48" xfId="0" applyNumberFormat="1" applyFont="1" applyFill="1" applyBorder="1" applyAlignment="1">
      <alignment vertical="center" readingOrder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災害等受信状況</a:t>
            </a:r>
          </a:p>
        </c:rich>
      </c:tx>
      <c:layout>
        <c:manualLayout>
          <c:xMode val="factor"/>
          <c:yMode val="factor"/>
          <c:x val="-0.39975"/>
          <c:y val="-0.0195"/>
        </c:manualLayout>
      </c:layout>
      <c:spPr>
        <a:noFill/>
        <a:ln>
          <a:noFill/>
        </a:ln>
      </c:spPr>
    </c:title>
    <c:view3D>
      <c:rotX val="5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9"/>
          <c:y val="0.19675"/>
          <c:w val="0.4387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12700">
                <a:solidFill>
                  <a:srgbClr val="0000FF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'グラフ用データ（掲載不要）'!$A$2:$H$2</c:f>
              <c:strCache>
                <c:ptCount val="8"/>
                <c:pt idx="0">
                  <c:v>救急</c:v>
                </c:pt>
                <c:pt idx="1">
                  <c:v>その他災害</c:v>
                </c:pt>
                <c:pt idx="2">
                  <c:v>火災</c:v>
                </c:pt>
                <c:pt idx="3">
                  <c:v>問合せ</c:v>
                </c:pt>
                <c:pt idx="4">
                  <c:v>試験・訓練</c:v>
                </c:pt>
                <c:pt idx="5">
                  <c:v>間違い</c:v>
                </c:pt>
                <c:pt idx="6">
                  <c:v>無言・悪戯</c:v>
                </c:pt>
                <c:pt idx="7">
                  <c:v>その他</c:v>
                </c:pt>
              </c:strCache>
            </c:strRef>
          </c:cat>
          <c:val>
            <c:numRef>
              <c:f>'グラフ用データ（掲載不要）'!$A$3:$H$3</c:f>
              <c:numCache>
                <c:ptCount val="8"/>
                <c:pt idx="0">
                  <c:v>34544</c:v>
                </c:pt>
                <c:pt idx="1">
                  <c:v>1449</c:v>
                </c:pt>
                <c:pt idx="2">
                  <c:v>386</c:v>
                </c:pt>
                <c:pt idx="3">
                  <c:v>2974</c:v>
                </c:pt>
                <c:pt idx="4">
                  <c:v>3221</c:v>
                </c:pt>
                <c:pt idx="5">
                  <c:v>2501</c:v>
                </c:pt>
                <c:pt idx="6">
                  <c:v>804</c:v>
                </c:pt>
                <c:pt idx="7">
                  <c:v>923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年別災害等受信状況</a:t>
            </a:r>
          </a:p>
        </c:rich>
      </c:tx>
      <c:layout>
        <c:manualLayout>
          <c:xMode val="factor"/>
          <c:yMode val="factor"/>
          <c:x val="-0.37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"/>
          <c:w val="0.934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'グラフ用データ（掲載不要）'!$A$6:$E$6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'グラフ用データ（掲載不要）'!$A$7:$E$7</c:f>
              <c:numCache>
                <c:ptCount val="5"/>
                <c:pt idx="0">
                  <c:v>50579</c:v>
                </c:pt>
                <c:pt idx="1">
                  <c:v>50359</c:v>
                </c:pt>
                <c:pt idx="2">
                  <c:v>44163</c:v>
                </c:pt>
                <c:pt idx="3">
                  <c:v>45746</c:v>
                </c:pt>
                <c:pt idx="4">
                  <c:v>52512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テレホンガイド利用状況</a:t>
            </a:r>
          </a:p>
        </c:rich>
      </c:tx>
      <c:layout>
        <c:manualLayout>
          <c:xMode val="factor"/>
          <c:yMode val="factor"/>
          <c:x val="-0.3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775"/>
          <c:w val="0.935"/>
          <c:h val="0.8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'グラフ用データ（掲載不要）'!$A$10:$E$10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'グラフ用データ（掲載不要）'!$A$11:$E$11</c:f>
              <c:numCache>
                <c:ptCount val="5"/>
                <c:pt idx="0">
                  <c:v>101367</c:v>
                </c:pt>
                <c:pt idx="1">
                  <c:v>104523</c:v>
                </c:pt>
                <c:pt idx="2">
                  <c:v>94945</c:v>
                </c:pt>
                <c:pt idx="3">
                  <c:v>91083</c:v>
                </c:pt>
                <c:pt idx="4">
                  <c:v>100471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between"/>
        <c:dispUnits/>
        <c:majorUnit val="50000"/>
        <c:minorUnit val="10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59</xdr:row>
      <xdr:rowOff>180975</xdr:rowOff>
    </xdr:from>
    <xdr:to>
      <xdr:col>75</xdr:col>
      <xdr:colOff>47625</xdr:colOff>
      <xdr:row>79</xdr:row>
      <xdr:rowOff>161925</xdr:rowOff>
    </xdr:to>
    <xdr:graphicFrame>
      <xdr:nvGraphicFramePr>
        <xdr:cNvPr id="1" name="グラフ 3"/>
        <xdr:cNvGraphicFramePr/>
      </xdr:nvGraphicFramePr>
      <xdr:xfrm>
        <a:off x="200025" y="1133475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81</xdr:row>
      <xdr:rowOff>66675</xdr:rowOff>
    </xdr:from>
    <xdr:to>
      <xdr:col>75</xdr:col>
      <xdr:colOff>57150</xdr:colOff>
      <xdr:row>99</xdr:row>
      <xdr:rowOff>161925</xdr:rowOff>
    </xdr:to>
    <xdr:graphicFrame>
      <xdr:nvGraphicFramePr>
        <xdr:cNvPr id="2" name="グラフ 4"/>
        <xdr:cNvGraphicFramePr/>
      </xdr:nvGraphicFramePr>
      <xdr:xfrm>
        <a:off x="219075" y="15144750"/>
        <a:ext cx="69818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102</xdr:row>
      <xdr:rowOff>95250</xdr:rowOff>
    </xdr:from>
    <xdr:to>
      <xdr:col>74</xdr:col>
      <xdr:colOff>38100</xdr:colOff>
      <xdr:row>120</xdr:row>
      <xdr:rowOff>161925</xdr:rowOff>
    </xdr:to>
    <xdr:graphicFrame>
      <xdr:nvGraphicFramePr>
        <xdr:cNvPr id="3" name="グラフ 5"/>
        <xdr:cNvGraphicFramePr/>
      </xdr:nvGraphicFramePr>
      <xdr:xfrm>
        <a:off x="95250" y="18773775"/>
        <a:ext cx="69913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1"/>
  <sheetViews>
    <sheetView tabSelected="1" view="pageBreakPreview" zoomScale="85" zoomScaleNormal="115" zoomScaleSheetLayoutView="85" zoomScalePageLayoutView="0" workbookViewId="0" topLeftCell="A1">
      <selection activeCell="P28" sqref="P28"/>
    </sheetView>
  </sheetViews>
  <sheetFormatPr defaultColWidth="1.25" defaultRowHeight="13.5"/>
  <cols>
    <col min="1" max="81" width="1.25" style="0" customWidth="1"/>
    <col min="82" max="82" width="6.875" style="0" bestFit="1" customWidth="1"/>
  </cols>
  <sheetData>
    <row r="1" spans="1:75" ht="1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1:7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19"/>
      <c r="BA4" s="44" t="s">
        <v>45</v>
      </c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 t="s">
        <v>21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19"/>
    </row>
    <row r="5" spans="1:7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"/>
      <c r="AP5" s="1"/>
      <c r="AQ5" s="1"/>
      <c r="AR5" s="1"/>
      <c r="AS5" s="1"/>
      <c r="AT5" s="1"/>
      <c r="AU5" s="1"/>
      <c r="AV5" s="1"/>
      <c r="AW5" s="1"/>
      <c r="AX5" s="1"/>
      <c r="AY5" s="21"/>
      <c r="AZ5" s="2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21"/>
    </row>
    <row r="6" spans="1:75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50" t="s">
        <v>14</v>
      </c>
      <c r="L6" s="51"/>
      <c r="M6" s="51"/>
      <c r="N6" s="51"/>
      <c r="O6" s="51"/>
      <c r="P6" s="51"/>
      <c r="Q6" s="51"/>
      <c r="R6" s="52"/>
      <c r="S6" s="56" t="s">
        <v>6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62" t="s"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4"/>
      <c r="BW6" s="1"/>
    </row>
    <row r="7" spans="1:75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3"/>
      <c r="L7" s="54"/>
      <c r="M7" s="54"/>
      <c r="N7" s="54"/>
      <c r="O7" s="54"/>
      <c r="P7" s="54"/>
      <c r="Q7" s="54"/>
      <c r="R7" s="55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1"/>
    </row>
    <row r="8" spans="1:75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53"/>
      <c r="L8" s="54"/>
      <c r="M8" s="54"/>
      <c r="N8" s="54"/>
      <c r="O8" s="54"/>
      <c r="P8" s="54"/>
      <c r="Q8" s="54"/>
      <c r="R8" s="55"/>
      <c r="S8" s="68" t="s">
        <v>2</v>
      </c>
      <c r="T8" s="69"/>
      <c r="U8" s="69"/>
      <c r="V8" s="69"/>
      <c r="W8" s="69"/>
      <c r="X8" s="69"/>
      <c r="Y8" s="69"/>
      <c r="Z8" s="69" t="s">
        <v>3</v>
      </c>
      <c r="AA8" s="69"/>
      <c r="AB8" s="69"/>
      <c r="AC8" s="69"/>
      <c r="AD8" s="69"/>
      <c r="AE8" s="69"/>
      <c r="AF8" s="69"/>
      <c r="AG8" s="72" t="s">
        <v>18</v>
      </c>
      <c r="AH8" s="73"/>
      <c r="AI8" s="73"/>
      <c r="AJ8" s="73"/>
      <c r="AK8" s="73"/>
      <c r="AL8" s="73"/>
      <c r="AM8" s="74"/>
      <c r="AN8" s="68" t="s">
        <v>10</v>
      </c>
      <c r="AO8" s="69"/>
      <c r="AP8" s="69"/>
      <c r="AQ8" s="69"/>
      <c r="AR8" s="69"/>
      <c r="AS8" s="69"/>
      <c r="AT8" s="69"/>
      <c r="AU8" s="78" t="s">
        <v>11</v>
      </c>
      <c r="AV8" s="78"/>
      <c r="AW8" s="78"/>
      <c r="AX8" s="78"/>
      <c r="AY8" s="78"/>
      <c r="AZ8" s="78"/>
      <c r="BA8" s="78"/>
      <c r="BB8" s="78" t="s">
        <v>5</v>
      </c>
      <c r="BC8" s="78"/>
      <c r="BD8" s="78"/>
      <c r="BE8" s="78"/>
      <c r="BF8" s="78"/>
      <c r="BG8" s="78"/>
      <c r="BH8" s="78"/>
      <c r="BI8" s="72" t="s">
        <v>12</v>
      </c>
      <c r="BJ8" s="73"/>
      <c r="BK8" s="73"/>
      <c r="BL8" s="73"/>
      <c r="BM8" s="73"/>
      <c r="BN8" s="73"/>
      <c r="BO8" s="95"/>
      <c r="BP8" s="78" t="s">
        <v>0</v>
      </c>
      <c r="BQ8" s="78"/>
      <c r="BR8" s="78"/>
      <c r="BS8" s="78"/>
      <c r="BT8" s="78"/>
      <c r="BU8" s="78"/>
      <c r="BV8" s="79"/>
      <c r="BW8" s="7"/>
    </row>
    <row r="9" spans="1:7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53"/>
      <c r="L9" s="54"/>
      <c r="M9" s="54"/>
      <c r="N9" s="54"/>
      <c r="O9" s="54"/>
      <c r="P9" s="54"/>
      <c r="Q9" s="54"/>
      <c r="R9" s="5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5"/>
      <c r="AH9" s="76"/>
      <c r="AI9" s="76"/>
      <c r="AJ9" s="76"/>
      <c r="AK9" s="76"/>
      <c r="AL9" s="76"/>
      <c r="AM9" s="77"/>
      <c r="AN9" s="70"/>
      <c r="AO9" s="71"/>
      <c r="AP9" s="71"/>
      <c r="AQ9" s="71"/>
      <c r="AR9" s="71"/>
      <c r="AS9" s="71"/>
      <c r="AT9" s="71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75"/>
      <c r="BJ9" s="76"/>
      <c r="BK9" s="76"/>
      <c r="BL9" s="76"/>
      <c r="BM9" s="76"/>
      <c r="BN9" s="76"/>
      <c r="BO9" s="96"/>
      <c r="BP9" s="80"/>
      <c r="BQ9" s="80"/>
      <c r="BR9" s="80"/>
      <c r="BS9" s="80"/>
      <c r="BT9" s="80"/>
      <c r="BU9" s="80"/>
      <c r="BV9" s="81"/>
      <c r="BW9" s="7"/>
    </row>
    <row r="10" spans="1:75" ht="15" customHeight="1">
      <c r="A10" s="82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8">
        <f>SUM(S10:BV11)</f>
        <v>52512</v>
      </c>
      <c r="L10" s="88"/>
      <c r="M10" s="88"/>
      <c r="N10" s="88"/>
      <c r="O10" s="88"/>
      <c r="P10" s="88"/>
      <c r="Q10" s="88"/>
      <c r="R10" s="88"/>
      <c r="S10" s="89">
        <f>SUM(S18,S22)</f>
        <v>386</v>
      </c>
      <c r="T10" s="90"/>
      <c r="U10" s="90"/>
      <c r="V10" s="90"/>
      <c r="W10" s="90"/>
      <c r="X10" s="90"/>
      <c r="Y10" s="90"/>
      <c r="Z10" s="90">
        <f>SUM(Z18,Z22)</f>
        <v>40254</v>
      </c>
      <c r="AA10" s="90"/>
      <c r="AB10" s="90"/>
      <c r="AC10" s="90"/>
      <c r="AD10" s="90"/>
      <c r="AE10" s="90"/>
      <c r="AF10" s="90"/>
      <c r="AG10" s="90">
        <f>SUM(AG18,AG22)</f>
        <v>1449</v>
      </c>
      <c r="AH10" s="90"/>
      <c r="AI10" s="90"/>
      <c r="AJ10" s="90"/>
      <c r="AK10" s="90"/>
      <c r="AL10" s="90"/>
      <c r="AM10" s="93"/>
      <c r="AN10" s="114">
        <f>SUM(AN18)</f>
        <v>2501</v>
      </c>
      <c r="AO10" s="97"/>
      <c r="AP10" s="97"/>
      <c r="AQ10" s="97"/>
      <c r="AR10" s="97"/>
      <c r="AS10" s="97"/>
      <c r="AT10" s="97"/>
      <c r="AU10" s="97">
        <f>SUM(AU18)</f>
        <v>804</v>
      </c>
      <c r="AV10" s="97"/>
      <c r="AW10" s="97"/>
      <c r="AX10" s="97"/>
      <c r="AY10" s="97"/>
      <c r="AZ10" s="97"/>
      <c r="BA10" s="97"/>
      <c r="BB10" s="97">
        <f>SUM(BB18)</f>
        <v>2974</v>
      </c>
      <c r="BC10" s="97"/>
      <c r="BD10" s="97"/>
      <c r="BE10" s="97"/>
      <c r="BF10" s="97"/>
      <c r="BG10" s="97"/>
      <c r="BH10" s="97"/>
      <c r="BI10" s="97">
        <f>SUM(BI18)</f>
        <v>3221</v>
      </c>
      <c r="BJ10" s="97"/>
      <c r="BK10" s="97"/>
      <c r="BL10" s="97"/>
      <c r="BM10" s="97"/>
      <c r="BN10" s="97"/>
      <c r="BO10" s="97"/>
      <c r="BP10" s="97">
        <f>SUM(BP18)</f>
        <v>923</v>
      </c>
      <c r="BQ10" s="97"/>
      <c r="BR10" s="97"/>
      <c r="BS10" s="97"/>
      <c r="BT10" s="97"/>
      <c r="BU10" s="97"/>
      <c r="BV10" s="98"/>
      <c r="BW10" s="6"/>
    </row>
    <row r="11" spans="1:82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4"/>
      <c r="AN11" s="11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6"/>
      <c r="CD11" s="41">
        <f>SUM(AN10:BH11,BP10)</f>
        <v>7202</v>
      </c>
    </row>
    <row r="12" spans="1:82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8"/>
      <c r="M12" s="88"/>
      <c r="N12" s="88"/>
      <c r="O12" s="88"/>
      <c r="P12" s="88"/>
      <c r="Q12" s="88"/>
      <c r="R12" s="88"/>
      <c r="S12" s="101">
        <f>S10/K10</f>
        <v>0.0073507007921998786</v>
      </c>
      <c r="T12" s="102"/>
      <c r="U12" s="102"/>
      <c r="V12" s="102"/>
      <c r="W12" s="102"/>
      <c r="X12" s="102"/>
      <c r="Y12" s="103"/>
      <c r="Z12" s="107">
        <f>Z10/K10</f>
        <v>0.7665676416819013</v>
      </c>
      <c r="AA12" s="102"/>
      <c r="AB12" s="102"/>
      <c r="AC12" s="102"/>
      <c r="AD12" s="102"/>
      <c r="AE12" s="102"/>
      <c r="AF12" s="103"/>
      <c r="AG12" s="107">
        <f>AG10/K10</f>
        <v>0.027593692870201098</v>
      </c>
      <c r="AH12" s="102"/>
      <c r="AI12" s="102"/>
      <c r="AJ12" s="102"/>
      <c r="AK12" s="102"/>
      <c r="AL12" s="102"/>
      <c r="AM12" s="109"/>
      <c r="AN12" s="111">
        <f>AN10/K10</f>
        <v>0.04762720901889092</v>
      </c>
      <c r="AO12" s="112"/>
      <c r="AP12" s="112"/>
      <c r="AQ12" s="112"/>
      <c r="AR12" s="112"/>
      <c r="AS12" s="112"/>
      <c r="AT12" s="113"/>
      <c r="AU12" s="107">
        <f>AU10/K10</f>
        <v>0.015310786106032906</v>
      </c>
      <c r="AV12" s="102"/>
      <c r="AW12" s="102"/>
      <c r="AX12" s="102"/>
      <c r="AY12" s="102"/>
      <c r="AZ12" s="102"/>
      <c r="BA12" s="103"/>
      <c r="BB12" s="116">
        <f>BB10/K10</f>
        <v>0.056634673979280924</v>
      </c>
      <c r="BC12" s="112"/>
      <c r="BD12" s="112"/>
      <c r="BE12" s="112"/>
      <c r="BF12" s="112"/>
      <c r="BG12" s="112"/>
      <c r="BH12" s="113"/>
      <c r="BI12" s="107">
        <f>BI10/K10</f>
        <v>0.061338360755636805</v>
      </c>
      <c r="BJ12" s="102"/>
      <c r="BK12" s="102"/>
      <c r="BL12" s="102"/>
      <c r="BM12" s="102"/>
      <c r="BN12" s="102"/>
      <c r="BO12" s="103"/>
      <c r="BP12" s="107">
        <f>BP10/K10</f>
        <v>0.017576934795856185</v>
      </c>
      <c r="BQ12" s="102"/>
      <c r="BR12" s="102"/>
      <c r="BS12" s="102"/>
      <c r="BT12" s="102"/>
      <c r="BU12" s="102"/>
      <c r="BV12" s="109"/>
      <c r="BW12" s="6"/>
      <c r="CD12" s="42">
        <f>SUM(CD11/K10)</f>
        <v>0.13714960390006095</v>
      </c>
    </row>
    <row r="13" spans="1:75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104"/>
      <c r="T13" s="105"/>
      <c r="U13" s="105"/>
      <c r="V13" s="105"/>
      <c r="W13" s="105"/>
      <c r="X13" s="105"/>
      <c r="Y13" s="106"/>
      <c r="Z13" s="108"/>
      <c r="AA13" s="105"/>
      <c r="AB13" s="105"/>
      <c r="AC13" s="105"/>
      <c r="AD13" s="105"/>
      <c r="AE13" s="105"/>
      <c r="AF13" s="106"/>
      <c r="AG13" s="108"/>
      <c r="AH13" s="105"/>
      <c r="AI13" s="105"/>
      <c r="AJ13" s="105"/>
      <c r="AK13" s="105"/>
      <c r="AL13" s="105"/>
      <c r="AM13" s="110"/>
      <c r="AN13" s="104"/>
      <c r="AO13" s="105"/>
      <c r="AP13" s="105"/>
      <c r="AQ13" s="105"/>
      <c r="AR13" s="105"/>
      <c r="AS13" s="105"/>
      <c r="AT13" s="106"/>
      <c r="AU13" s="108"/>
      <c r="AV13" s="105"/>
      <c r="AW13" s="105"/>
      <c r="AX13" s="105"/>
      <c r="AY13" s="105"/>
      <c r="AZ13" s="105"/>
      <c r="BA13" s="106"/>
      <c r="BB13" s="108"/>
      <c r="BC13" s="105"/>
      <c r="BD13" s="105"/>
      <c r="BE13" s="105"/>
      <c r="BF13" s="105"/>
      <c r="BG13" s="105"/>
      <c r="BH13" s="106"/>
      <c r="BI13" s="108"/>
      <c r="BJ13" s="105"/>
      <c r="BK13" s="105"/>
      <c r="BL13" s="105"/>
      <c r="BM13" s="105"/>
      <c r="BN13" s="105"/>
      <c r="BO13" s="106"/>
      <c r="BP13" s="108"/>
      <c r="BQ13" s="105"/>
      <c r="BR13" s="105"/>
      <c r="BS13" s="105"/>
      <c r="BT13" s="105"/>
      <c r="BU13" s="105"/>
      <c r="BV13" s="110"/>
      <c r="BW13" s="6"/>
    </row>
    <row r="14" spans="1:75" ht="15" customHeight="1">
      <c r="A14" s="117">
        <v>119</v>
      </c>
      <c r="B14" s="118"/>
      <c r="C14" s="123" t="s">
        <v>24</v>
      </c>
      <c r="D14" s="124"/>
      <c r="E14" s="124"/>
      <c r="F14" s="124"/>
      <c r="G14" s="124"/>
      <c r="H14" s="124"/>
      <c r="I14" s="124"/>
      <c r="J14" s="125"/>
      <c r="K14" s="129">
        <f>SUM(S14:BV15)</f>
        <v>25523</v>
      </c>
      <c r="L14" s="130"/>
      <c r="M14" s="130"/>
      <c r="N14" s="130"/>
      <c r="O14" s="130"/>
      <c r="P14" s="130"/>
      <c r="Q14" s="130"/>
      <c r="R14" s="131"/>
      <c r="S14" s="132">
        <v>91</v>
      </c>
      <c r="T14" s="132"/>
      <c r="U14" s="132"/>
      <c r="V14" s="132"/>
      <c r="W14" s="132"/>
      <c r="X14" s="132"/>
      <c r="Y14" s="132"/>
      <c r="Z14" s="139">
        <v>20307</v>
      </c>
      <c r="AA14" s="132"/>
      <c r="AB14" s="132"/>
      <c r="AC14" s="132"/>
      <c r="AD14" s="132"/>
      <c r="AE14" s="132"/>
      <c r="AF14" s="140"/>
      <c r="AG14" s="132">
        <v>235</v>
      </c>
      <c r="AH14" s="132"/>
      <c r="AI14" s="132"/>
      <c r="AJ14" s="132"/>
      <c r="AK14" s="132"/>
      <c r="AL14" s="132"/>
      <c r="AM14" s="132"/>
      <c r="AN14" s="141">
        <v>665</v>
      </c>
      <c r="AO14" s="132"/>
      <c r="AP14" s="132"/>
      <c r="AQ14" s="132"/>
      <c r="AR14" s="132"/>
      <c r="AS14" s="132"/>
      <c r="AT14" s="132"/>
      <c r="AU14" s="139">
        <v>117</v>
      </c>
      <c r="AV14" s="132"/>
      <c r="AW14" s="132"/>
      <c r="AX14" s="132"/>
      <c r="AY14" s="132"/>
      <c r="AZ14" s="132"/>
      <c r="BA14" s="140"/>
      <c r="BB14" s="132">
        <v>822</v>
      </c>
      <c r="BC14" s="132"/>
      <c r="BD14" s="132"/>
      <c r="BE14" s="132"/>
      <c r="BF14" s="132"/>
      <c r="BG14" s="132"/>
      <c r="BH14" s="132"/>
      <c r="BI14" s="150">
        <v>3028</v>
      </c>
      <c r="BJ14" s="151"/>
      <c r="BK14" s="151"/>
      <c r="BL14" s="151"/>
      <c r="BM14" s="151"/>
      <c r="BN14" s="151"/>
      <c r="BO14" s="152"/>
      <c r="BP14" s="132">
        <v>258</v>
      </c>
      <c r="BQ14" s="132"/>
      <c r="BR14" s="132"/>
      <c r="BS14" s="132"/>
      <c r="BT14" s="132"/>
      <c r="BU14" s="132"/>
      <c r="BV14" s="156"/>
      <c r="BW14" s="16"/>
    </row>
    <row r="15" spans="1:75" ht="15" customHeight="1">
      <c r="A15" s="119"/>
      <c r="B15" s="120"/>
      <c r="C15" s="126"/>
      <c r="D15" s="127"/>
      <c r="E15" s="127"/>
      <c r="F15" s="127"/>
      <c r="G15" s="127"/>
      <c r="H15" s="127"/>
      <c r="I15" s="127"/>
      <c r="J15" s="128"/>
      <c r="K15" s="129"/>
      <c r="L15" s="130"/>
      <c r="M15" s="130"/>
      <c r="N15" s="130"/>
      <c r="O15" s="130"/>
      <c r="P15" s="130"/>
      <c r="Q15" s="130"/>
      <c r="R15" s="131"/>
      <c r="S15" s="132"/>
      <c r="T15" s="132"/>
      <c r="U15" s="132"/>
      <c r="V15" s="132"/>
      <c r="W15" s="132"/>
      <c r="X15" s="132"/>
      <c r="Y15" s="132"/>
      <c r="Z15" s="139"/>
      <c r="AA15" s="132"/>
      <c r="AB15" s="132"/>
      <c r="AC15" s="132"/>
      <c r="AD15" s="132"/>
      <c r="AE15" s="132"/>
      <c r="AF15" s="140"/>
      <c r="AG15" s="132"/>
      <c r="AH15" s="132"/>
      <c r="AI15" s="132"/>
      <c r="AJ15" s="132"/>
      <c r="AK15" s="132"/>
      <c r="AL15" s="132"/>
      <c r="AM15" s="132"/>
      <c r="AN15" s="141"/>
      <c r="AO15" s="132"/>
      <c r="AP15" s="132"/>
      <c r="AQ15" s="132"/>
      <c r="AR15" s="132"/>
      <c r="AS15" s="132"/>
      <c r="AT15" s="132"/>
      <c r="AU15" s="139"/>
      <c r="AV15" s="132"/>
      <c r="AW15" s="132"/>
      <c r="AX15" s="132"/>
      <c r="AY15" s="132"/>
      <c r="AZ15" s="132"/>
      <c r="BA15" s="140"/>
      <c r="BB15" s="132"/>
      <c r="BC15" s="132"/>
      <c r="BD15" s="132"/>
      <c r="BE15" s="132"/>
      <c r="BF15" s="132"/>
      <c r="BG15" s="132"/>
      <c r="BH15" s="132"/>
      <c r="BI15" s="153"/>
      <c r="BJ15" s="154"/>
      <c r="BK15" s="154"/>
      <c r="BL15" s="154"/>
      <c r="BM15" s="154"/>
      <c r="BN15" s="154"/>
      <c r="BO15" s="155"/>
      <c r="BP15" s="132"/>
      <c r="BQ15" s="132"/>
      <c r="BR15" s="132"/>
      <c r="BS15" s="132"/>
      <c r="BT15" s="132"/>
      <c r="BU15" s="132"/>
      <c r="BV15" s="156"/>
      <c r="BW15" s="16"/>
    </row>
    <row r="16" spans="1:75" ht="15" customHeight="1">
      <c r="A16" s="119"/>
      <c r="B16" s="120"/>
      <c r="C16" s="168" t="s">
        <v>4</v>
      </c>
      <c r="D16" s="169"/>
      <c r="E16" s="169"/>
      <c r="F16" s="169"/>
      <c r="G16" s="169"/>
      <c r="H16" s="169"/>
      <c r="I16" s="169"/>
      <c r="J16" s="169"/>
      <c r="K16" s="159">
        <f>SUM(S16:BV17)</f>
        <v>25317</v>
      </c>
      <c r="L16" s="160"/>
      <c r="M16" s="160"/>
      <c r="N16" s="160"/>
      <c r="O16" s="160"/>
      <c r="P16" s="160"/>
      <c r="Q16" s="160"/>
      <c r="R16" s="161"/>
      <c r="S16" s="143">
        <v>274</v>
      </c>
      <c r="T16" s="143"/>
      <c r="U16" s="143"/>
      <c r="V16" s="143"/>
      <c r="W16" s="143"/>
      <c r="X16" s="143"/>
      <c r="Y16" s="143"/>
      <c r="Z16" s="142">
        <v>18896</v>
      </c>
      <c r="AA16" s="143"/>
      <c r="AB16" s="143"/>
      <c r="AC16" s="143"/>
      <c r="AD16" s="143"/>
      <c r="AE16" s="143"/>
      <c r="AF16" s="144"/>
      <c r="AG16" s="143">
        <v>614</v>
      </c>
      <c r="AH16" s="143"/>
      <c r="AI16" s="143"/>
      <c r="AJ16" s="143"/>
      <c r="AK16" s="143"/>
      <c r="AL16" s="143"/>
      <c r="AM16" s="143"/>
      <c r="AN16" s="148">
        <v>1836</v>
      </c>
      <c r="AO16" s="143"/>
      <c r="AP16" s="143"/>
      <c r="AQ16" s="143"/>
      <c r="AR16" s="143"/>
      <c r="AS16" s="143"/>
      <c r="AT16" s="143"/>
      <c r="AU16" s="142">
        <v>687</v>
      </c>
      <c r="AV16" s="143"/>
      <c r="AW16" s="143"/>
      <c r="AX16" s="143"/>
      <c r="AY16" s="143"/>
      <c r="AZ16" s="143"/>
      <c r="BA16" s="144"/>
      <c r="BB16" s="143">
        <v>2152</v>
      </c>
      <c r="BC16" s="143"/>
      <c r="BD16" s="143"/>
      <c r="BE16" s="143"/>
      <c r="BF16" s="143"/>
      <c r="BG16" s="143"/>
      <c r="BH16" s="143"/>
      <c r="BI16" s="183">
        <v>193</v>
      </c>
      <c r="BJ16" s="184"/>
      <c r="BK16" s="184"/>
      <c r="BL16" s="184"/>
      <c r="BM16" s="184"/>
      <c r="BN16" s="184"/>
      <c r="BO16" s="185"/>
      <c r="BP16" s="143">
        <v>665</v>
      </c>
      <c r="BQ16" s="143"/>
      <c r="BR16" s="143"/>
      <c r="BS16" s="143"/>
      <c r="BT16" s="143"/>
      <c r="BU16" s="143"/>
      <c r="BV16" s="189"/>
      <c r="BW16" s="16"/>
    </row>
    <row r="17" spans="1:75" ht="15" customHeight="1">
      <c r="A17" s="119"/>
      <c r="B17" s="120"/>
      <c r="C17" s="170"/>
      <c r="D17" s="170"/>
      <c r="E17" s="170"/>
      <c r="F17" s="170"/>
      <c r="G17" s="170"/>
      <c r="H17" s="170"/>
      <c r="I17" s="170"/>
      <c r="J17" s="170"/>
      <c r="K17" s="171"/>
      <c r="L17" s="172"/>
      <c r="M17" s="172"/>
      <c r="N17" s="172"/>
      <c r="O17" s="172"/>
      <c r="P17" s="172"/>
      <c r="Q17" s="172"/>
      <c r="R17" s="173"/>
      <c r="S17" s="146"/>
      <c r="T17" s="146"/>
      <c r="U17" s="146"/>
      <c r="V17" s="146"/>
      <c r="W17" s="146"/>
      <c r="X17" s="146"/>
      <c r="Y17" s="146"/>
      <c r="Z17" s="145"/>
      <c r="AA17" s="146"/>
      <c r="AB17" s="146"/>
      <c r="AC17" s="146"/>
      <c r="AD17" s="146"/>
      <c r="AE17" s="146"/>
      <c r="AF17" s="147"/>
      <c r="AG17" s="146"/>
      <c r="AH17" s="146"/>
      <c r="AI17" s="146"/>
      <c r="AJ17" s="146"/>
      <c r="AK17" s="146"/>
      <c r="AL17" s="146"/>
      <c r="AM17" s="146"/>
      <c r="AN17" s="149"/>
      <c r="AO17" s="146"/>
      <c r="AP17" s="146"/>
      <c r="AQ17" s="146"/>
      <c r="AR17" s="146"/>
      <c r="AS17" s="146"/>
      <c r="AT17" s="146"/>
      <c r="AU17" s="145"/>
      <c r="AV17" s="146"/>
      <c r="AW17" s="146"/>
      <c r="AX17" s="146"/>
      <c r="AY17" s="146"/>
      <c r="AZ17" s="146"/>
      <c r="BA17" s="147"/>
      <c r="BB17" s="146"/>
      <c r="BC17" s="146"/>
      <c r="BD17" s="146"/>
      <c r="BE17" s="146"/>
      <c r="BF17" s="146"/>
      <c r="BG17" s="146"/>
      <c r="BH17" s="146"/>
      <c r="BI17" s="186"/>
      <c r="BJ17" s="187"/>
      <c r="BK17" s="187"/>
      <c r="BL17" s="187"/>
      <c r="BM17" s="187"/>
      <c r="BN17" s="187"/>
      <c r="BO17" s="188"/>
      <c r="BP17" s="146"/>
      <c r="BQ17" s="146"/>
      <c r="BR17" s="146"/>
      <c r="BS17" s="146"/>
      <c r="BT17" s="146"/>
      <c r="BU17" s="146"/>
      <c r="BV17" s="190"/>
      <c r="BW17" s="16"/>
    </row>
    <row r="18" spans="1:75" ht="15" customHeight="1">
      <c r="A18" s="119"/>
      <c r="B18" s="120"/>
      <c r="C18" s="157" t="s">
        <v>15</v>
      </c>
      <c r="D18" s="157"/>
      <c r="E18" s="157"/>
      <c r="F18" s="157"/>
      <c r="G18" s="157"/>
      <c r="H18" s="157"/>
      <c r="I18" s="157"/>
      <c r="J18" s="157"/>
      <c r="K18" s="159">
        <f>SUM(S18:BV19)</f>
        <v>50840</v>
      </c>
      <c r="L18" s="160"/>
      <c r="M18" s="160"/>
      <c r="N18" s="160"/>
      <c r="O18" s="160"/>
      <c r="P18" s="160"/>
      <c r="Q18" s="160"/>
      <c r="R18" s="161"/>
      <c r="S18" s="132">
        <f>SUM(S14:Y17)</f>
        <v>365</v>
      </c>
      <c r="T18" s="132"/>
      <c r="U18" s="132"/>
      <c r="V18" s="132"/>
      <c r="W18" s="132"/>
      <c r="X18" s="132"/>
      <c r="Y18" s="132"/>
      <c r="Z18" s="139">
        <f>SUM(Z14:AF17)</f>
        <v>39203</v>
      </c>
      <c r="AA18" s="165"/>
      <c r="AB18" s="165"/>
      <c r="AC18" s="165"/>
      <c r="AD18" s="165"/>
      <c r="AE18" s="165"/>
      <c r="AF18" s="166"/>
      <c r="AG18" s="132">
        <f>SUM(AG14:AM17)</f>
        <v>849</v>
      </c>
      <c r="AH18" s="132"/>
      <c r="AI18" s="132"/>
      <c r="AJ18" s="132"/>
      <c r="AK18" s="132"/>
      <c r="AL18" s="132"/>
      <c r="AM18" s="132"/>
      <c r="AN18" s="141">
        <f>SUM(AN14:AT17)</f>
        <v>2501</v>
      </c>
      <c r="AO18" s="132"/>
      <c r="AP18" s="132"/>
      <c r="AQ18" s="132"/>
      <c r="AR18" s="132"/>
      <c r="AS18" s="132"/>
      <c r="AT18" s="132"/>
      <c r="AU18" s="139">
        <f>SUM(AU14:BA17)</f>
        <v>804</v>
      </c>
      <c r="AV18" s="132"/>
      <c r="AW18" s="132"/>
      <c r="AX18" s="132"/>
      <c r="AY18" s="132"/>
      <c r="AZ18" s="132"/>
      <c r="BA18" s="140"/>
      <c r="BB18" s="132">
        <f>SUM(BB14:BH17)</f>
        <v>2974</v>
      </c>
      <c r="BC18" s="132"/>
      <c r="BD18" s="132"/>
      <c r="BE18" s="132"/>
      <c r="BF18" s="132"/>
      <c r="BG18" s="132"/>
      <c r="BH18" s="132"/>
      <c r="BI18" s="183">
        <f>SUM(BI14:BO17)</f>
        <v>3221</v>
      </c>
      <c r="BJ18" s="184"/>
      <c r="BK18" s="184"/>
      <c r="BL18" s="184"/>
      <c r="BM18" s="184"/>
      <c r="BN18" s="184"/>
      <c r="BO18" s="185"/>
      <c r="BP18" s="132">
        <f>SUM(BP14:BV17)</f>
        <v>923</v>
      </c>
      <c r="BQ18" s="132"/>
      <c r="BR18" s="132"/>
      <c r="BS18" s="132"/>
      <c r="BT18" s="132"/>
      <c r="BU18" s="132"/>
      <c r="BV18" s="156"/>
      <c r="BW18" s="17"/>
    </row>
    <row r="19" spans="1:75" ht="15" customHeight="1">
      <c r="A19" s="119"/>
      <c r="B19" s="120"/>
      <c r="C19" s="157"/>
      <c r="D19" s="157"/>
      <c r="E19" s="157"/>
      <c r="F19" s="157"/>
      <c r="G19" s="157"/>
      <c r="H19" s="157"/>
      <c r="I19" s="157"/>
      <c r="J19" s="157"/>
      <c r="K19" s="162"/>
      <c r="L19" s="163"/>
      <c r="M19" s="163"/>
      <c r="N19" s="163"/>
      <c r="O19" s="163"/>
      <c r="P19" s="163"/>
      <c r="Q19" s="163"/>
      <c r="R19" s="164"/>
      <c r="S19" s="132"/>
      <c r="T19" s="132"/>
      <c r="U19" s="132"/>
      <c r="V19" s="132"/>
      <c r="W19" s="132"/>
      <c r="X19" s="132"/>
      <c r="Y19" s="132"/>
      <c r="Z19" s="167"/>
      <c r="AA19" s="165"/>
      <c r="AB19" s="165"/>
      <c r="AC19" s="165"/>
      <c r="AD19" s="165"/>
      <c r="AE19" s="165"/>
      <c r="AF19" s="166"/>
      <c r="AG19" s="132"/>
      <c r="AH19" s="132"/>
      <c r="AI19" s="132"/>
      <c r="AJ19" s="132"/>
      <c r="AK19" s="132"/>
      <c r="AL19" s="132"/>
      <c r="AM19" s="132"/>
      <c r="AN19" s="141"/>
      <c r="AO19" s="132"/>
      <c r="AP19" s="132"/>
      <c r="AQ19" s="132"/>
      <c r="AR19" s="132"/>
      <c r="AS19" s="132"/>
      <c r="AT19" s="132"/>
      <c r="AU19" s="139"/>
      <c r="AV19" s="132"/>
      <c r="AW19" s="132"/>
      <c r="AX19" s="132"/>
      <c r="AY19" s="132"/>
      <c r="AZ19" s="132"/>
      <c r="BA19" s="140"/>
      <c r="BB19" s="132"/>
      <c r="BC19" s="132"/>
      <c r="BD19" s="132"/>
      <c r="BE19" s="132"/>
      <c r="BF19" s="132"/>
      <c r="BG19" s="132"/>
      <c r="BH19" s="132"/>
      <c r="BI19" s="153"/>
      <c r="BJ19" s="154"/>
      <c r="BK19" s="154"/>
      <c r="BL19" s="154"/>
      <c r="BM19" s="154"/>
      <c r="BN19" s="154"/>
      <c r="BO19" s="155"/>
      <c r="BP19" s="132"/>
      <c r="BQ19" s="132"/>
      <c r="BR19" s="132"/>
      <c r="BS19" s="132"/>
      <c r="BT19" s="132"/>
      <c r="BU19" s="132"/>
      <c r="BV19" s="156"/>
      <c r="BW19" s="17"/>
    </row>
    <row r="20" spans="1:75" ht="12" customHeight="1">
      <c r="A20" s="119"/>
      <c r="B20" s="120"/>
      <c r="C20" s="157"/>
      <c r="D20" s="157"/>
      <c r="E20" s="157"/>
      <c r="F20" s="157"/>
      <c r="G20" s="157"/>
      <c r="H20" s="157"/>
      <c r="I20" s="157"/>
      <c r="J20" s="157"/>
      <c r="K20" s="133" t="s">
        <v>46</v>
      </c>
      <c r="L20" s="134"/>
      <c r="M20" s="134"/>
      <c r="N20" s="134"/>
      <c r="O20" s="134"/>
      <c r="P20" s="134"/>
      <c r="Q20" s="134"/>
      <c r="R20" s="135"/>
      <c r="S20" s="102">
        <f>S18/K18</f>
        <v>0.007179386309992132</v>
      </c>
      <c r="T20" s="102"/>
      <c r="U20" s="102"/>
      <c r="V20" s="102"/>
      <c r="W20" s="102"/>
      <c r="X20" s="102"/>
      <c r="Y20" s="102"/>
      <c r="Z20" s="107">
        <f>Z18/K18</f>
        <v>0.7711054287962235</v>
      </c>
      <c r="AA20" s="102"/>
      <c r="AB20" s="102"/>
      <c r="AC20" s="102"/>
      <c r="AD20" s="102"/>
      <c r="AE20" s="102"/>
      <c r="AF20" s="103"/>
      <c r="AG20" s="107">
        <v>0.018</v>
      </c>
      <c r="AH20" s="102"/>
      <c r="AI20" s="102"/>
      <c r="AJ20" s="102"/>
      <c r="AK20" s="102"/>
      <c r="AL20" s="102"/>
      <c r="AM20" s="109"/>
      <c r="AN20" s="102">
        <f>AN18/K18</f>
        <v>0.049193548387096775</v>
      </c>
      <c r="AO20" s="102"/>
      <c r="AP20" s="102"/>
      <c r="AQ20" s="102"/>
      <c r="AR20" s="102"/>
      <c r="AS20" s="102"/>
      <c r="AT20" s="102"/>
      <c r="AU20" s="107">
        <f>AU18/K18</f>
        <v>0.015814319433516917</v>
      </c>
      <c r="AV20" s="102"/>
      <c r="AW20" s="102"/>
      <c r="AX20" s="102"/>
      <c r="AY20" s="102"/>
      <c r="AZ20" s="102"/>
      <c r="BA20" s="103"/>
      <c r="BB20" s="102">
        <f>BB18/K18</f>
        <v>0.058497246262785206</v>
      </c>
      <c r="BC20" s="102"/>
      <c r="BD20" s="102"/>
      <c r="BE20" s="102"/>
      <c r="BF20" s="102"/>
      <c r="BG20" s="102"/>
      <c r="BH20" s="102"/>
      <c r="BI20" s="116">
        <f>BI18/K18</f>
        <v>0.06335562549173879</v>
      </c>
      <c r="BJ20" s="112"/>
      <c r="BK20" s="112"/>
      <c r="BL20" s="112"/>
      <c r="BM20" s="112"/>
      <c r="BN20" s="112"/>
      <c r="BO20" s="113"/>
      <c r="BP20" s="107">
        <f>BP18/K18</f>
        <v>0.018154996066089692</v>
      </c>
      <c r="BQ20" s="102"/>
      <c r="BR20" s="102"/>
      <c r="BS20" s="102"/>
      <c r="BT20" s="102"/>
      <c r="BU20" s="102"/>
      <c r="BV20" s="109"/>
      <c r="BW20" s="17"/>
    </row>
    <row r="21" spans="1:75" ht="12" customHeight="1">
      <c r="A21" s="121"/>
      <c r="B21" s="122"/>
      <c r="C21" s="158"/>
      <c r="D21" s="158"/>
      <c r="E21" s="158"/>
      <c r="F21" s="158"/>
      <c r="G21" s="158"/>
      <c r="H21" s="158"/>
      <c r="I21" s="158"/>
      <c r="J21" s="158"/>
      <c r="K21" s="136"/>
      <c r="L21" s="137"/>
      <c r="M21" s="137"/>
      <c r="N21" s="137"/>
      <c r="O21" s="137"/>
      <c r="P21" s="137"/>
      <c r="Q21" s="137"/>
      <c r="R21" s="138"/>
      <c r="S21" s="105"/>
      <c r="T21" s="105"/>
      <c r="U21" s="105"/>
      <c r="V21" s="105"/>
      <c r="W21" s="105"/>
      <c r="X21" s="105"/>
      <c r="Y21" s="105"/>
      <c r="Z21" s="108"/>
      <c r="AA21" s="105"/>
      <c r="AB21" s="105"/>
      <c r="AC21" s="105"/>
      <c r="AD21" s="105"/>
      <c r="AE21" s="105"/>
      <c r="AF21" s="106"/>
      <c r="AG21" s="108"/>
      <c r="AH21" s="105"/>
      <c r="AI21" s="105"/>
      <c r="AJ21" s="105"/>
      <c r="AK21" s="105"/>
      <c r="AL21" s="105"/>
      <c r="AM21" s="110"/>
      <c r="AN21" s="105"/>
      <c r="AO21" s="105"/>
      <c r="AP21" s="105"/>
      <c r="AQ21" s="105"/>
      <c r="AR21" s="105"/>
      <c r="AS21" s="105"/>
      <c r="AT21" s="105"/>
      <c r="AU21" s="108"/>
      <c r="AV21" s="105"/>
      <c r="AW21" s="105"/>
      <c r="AX21" s="105"/>
      <c r="AY21" s="105"/>
      <c r="AZ21" s="105"/>
      <c r="BA21" s="106"/>
      <c r="BB21" s="105"/>
      <c r="BC21" s="105"/>
      <c r="BD21" s="105"/>
      <c r="BE21" s="105"/>
      <c r="BF21" s="105"/>
      <c r="BG21" s="105"/>
      <c r="BH21" s="105"/>
      <c r="BI21" s="108"/>
      <c r="BJ21" s="105"/>
      <c r="BK21" s="105"/>
      <c r="BL21" s="105"/>
      <c r="BM21" s="105"/>
      <c r="BN21" s="105"/>
      <c r="BO21" s="106"/>
      <c r="BP21" s="108"/>
      <c r="BQ21" s="105"/>
      <c r="BR21" s="105"/>
      <c r="BS21" s="105"/>
      <c r="BT21" s="105"/>
      <c r="BU21" s="105"/>
      <c r="BV21" s="110"/>
      <c r="BW21" s="17"/>
    </row>
    <row r="22" spans="1:75" ht="15" customHeight="1">
      <c r="A22" s="208" t="s">
        <v>27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17">
        <f>SUM(S22:AM23)</f>
        <v>1672</v>
      </c>
      <c r="L22" s="218"/>
      <c r="M22" s="218"/>
      <c r="N22" s="218"/>
      <c r="O22" s="218"/>
      <c r="P22" s="218"/>
      <c r="Q22" s="218"/>
      <c r="R22" s="219"/>
      <c r="S22" s="204">
        <v>21</v>
      </c>
      <c r="T22" s="204"/>
      <c r="U22" s="204"/>
      <c r="V22" s="204"/>
      <c r="W22" s="204"/>
      <c r="X22" s="204"/>
      <c r="Y22" s="204"/>
      <c r="Z22" s="203">
        <v>1051</v>
      </c>
      <c r="AA22" s="204"/>
      <c r="AB22" s="204"/>
      <c r="AC22" s="204"/>
      <c r="AD22" s="204"/>
      <c r="AE22" s="204"/>
      <c r="AF22" s="272"/>
      <c r="AG22" s="203">
        <v>600</v>
      </c>
      <c r="AH22" s="204"/>
      <c r="AI22" s="204"/>
      <c r="AJ22" s="204"/>
      <c r="AK22" s="204"/>
      <c r="AL22" s="204"/>
      <c r="AM22" s="205"/>
      <c r="AN22" s="17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0"/>
    </row>
    <row r="23" spans="1:75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62"/>
      <c r="L23" s="163"/>
      <c r="M23" s="163"/>
      <c r="N23" s="163"/>
      <c r="O23" s="163"/>
      <c r="P23" s="163"/>
      <c r="Q23" s="163"/>
      <c r="R23" s="164"/>
      <c r="S23" s="165"/>
      <c r="T23" s="165"/>
      <c r="U23" s="165"/>
      <c r="V23" s="165"/>
      <c r="W23" s="165"/>
      <c r="X23" s="165"/>
      <c r="Y23" s="165"/>
      <c r="Z23" s="167"/>
      <c r="AA23" s="165"/>
      <c r="AB23" s="165"/>
      <c r="AC23" s="165"/>
      <c r="AD23" s="165"/>
      <c r="AE23" s="165"/>
      <c r="AF23" s="166"/>
      <c r="AG23" s="167"/>
      <c r="AH23" s="165"/>
      <c r="AI23" s="165"/>
      <c r="AJ23" s="165"/>
      <c r="AK23" s="165"/>
      <c r="AL23" s="165"/>
      <c r="AM23" s="206"/>
      <c r="AN23" s="177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0"/>
    </row>
    <row r="24" spans="1:75" ht="12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3"/>
      <c r="K24" s="133" t="s">
        <v>46</v>
      </c>
      <c r="L24" s="134"/>
      <c r="M24" s="134"/>
      <c r="N24" s="134"/>
      <c r="O24" s="134"/>
      <c r="P24" s="134"/>
      <c r="Q24" s="134"/>
      <c r="R24" s="135"/>
      <c r="S24" s="102">
        <f>S22/K22</f>
        <v>0.012559808612440191</v>
      </c>
      <c r="T24" s="102"/>
      <c r="U24" s="102"/>
      <c r="V24" s="102"/>
      <c r="W24" s="102"/>
      <c r="X24" s="102"/>
      <c r="Y24" s="102"/>
      <c r="Z24" s="107">
        <f>Z22/K22</f>
        <v>0.6285885167464115</v>
      </c>
      <c r="AA24" s="102"/>
      <c r="AB24" s="102"/>
      <c r="AC24" s="102"/>
      <c r="AD24" s="102"/>
      <c r="AE24" s="102"/>
      <c r="AF24" s="103"/>
      <c r="AG24" s="107">
        <f>AG22/K22</f>
        <v>0.3588516746411483</v>
      </c>
      <c r="AH24" s="102"/>
      <c r="AI24" s="102"/>
      <c r="AJ24" s="102"/>
      <c r="AK24" s="102"/>
      <c r="AL24" s="102"/>
      <c r="AM24" s="109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3"/>
    </row>
    <row r="25" spans="1:75" ht="12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136"/>
      <c r="L25" s="137"/>
      <c r="M25" s="137"/>
      <c r="N25" s="137"/>
      <c r="O25" s="137"/>
      <c r="P25" s="137"/>
      <c r="Q25" s="137"/>
      <c r="R25" s="138"/>
      <c r="S25" s="105"/>
      <c r="T25" s="105"/>
      <c r="U25" s="105"/>
      <c r="V25" s="105"/>
      <c r="W25" s="105"/>
      <c r="X25" s="105"/>
      <c r="Y25" s="105"/>
      <c r="Z25" s="108"/>
      <c r="AA25" s="105"/>
      <c r="AB25" s="105"/>
      <c r="AC25" s="105"/>
      <c r="AD25" s="105"/>
      <c r="AE25" s="105"/>
      <c r="AF25" s="106"/>
      <c r="AG25" s="108"/>
      <c r="AH25" s="105"/>
      <c r="AI25" s="105"/>
      <c r="AJ25" s="105"/>
      <c r="AK25" s="105"/>
      <c r="AL25" s="105"/>
      <c r="AM25" s="110"/>
      <c r="AN25" s="180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"/>
    </row>
    <row r="26" spans="1:75" ht="15" customHeight="1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44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6" ht="15" customHeight="1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"/>
      <c r="AQ29" s="4"/>
      <c r="AR29" s="4"/>
      <c r="AS29" s="4"/>
      <c r="AT29" s="4"/>
      <c r="AU29" s="4"/>
      <c r="AV29" s="4"/>
      <c r="AW29" s="4"/>
      <c r="AX29" s="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 t="s">
        <v>7</v>
      </c>
      <c r="BL29" s="44" t="s">
        <v>21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14"/>
      <c r="BX29" s="14"/>
    </row>
    <row r="30" spans="1:76" ht="1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4"/>
      <c r="AQ30" s="4"/>
      <c r="AR30" s="4"/>
      <c r="AS30" s="4"/>
      <c r="AT30" s="4"/>
      <c r="AU30" s="4"/>
      <c r="AV30" s="4"/>
      <c r="AW30" s="4"/>
      <c r="AX30" s="4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15"/>
      <c r="BX30" s="15"/>
    </row>
    <row r="31" spans="1:75" ht="1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56" t="s">
        <v>39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53"/>
      <c r="AE31" s="248" t="s">
        <v>33</v>
      </c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53" t="s">
        <v>42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258"/>
      <c r="BA31" s="253" t="s">
        <v>43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258"/>
      <c r="BL31" s="253" t="s">
        <v>28</v>
      </c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1"/>
    </row>
    <row r="32" spans="1:75" ht="1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7"/>
      <c r="U32" s="249"/>
      <c r="V32" s="249"/>
      <c r="W32" s="249"/>
      <c r="X32" s="249"/>
      <c r="Y32" s="249"/>
      <c r="Z32" s="249"/>
      <c r="AA32" s="249"/>
      <c r="AB32" s="249"/>
      <c r="AC32" s="249"/>
      <c r="AD32" s="254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4"/>
      <c r="AQ32" s="45"/>
      <c r="AR32" s="45"/>
      <c r="AS32" s="45"/>
      <c r="AT32" s="45"/>
      <c r="AU32" s="45"/>
      <c r="AV32" s="45"/>
      <c r="AW32" s="45"/>
      <c r="AX32" s="45"/>
      <c r="AY32" s="45"/>
      <c r="AZ32" s="259"/>
      <c r="BA32" s="254"/>
      <c r="BB32" s="45"/>
      <c r="BC32" s="45"/>
      <c r="BD32" s="45"/>
      <c r="BE32" s="45"/>
      <c r="BF32" s="45"/>
      <c r="BG32" s="45"/>
      <c r="BH32" s="45"/>
      <c r="BI32" s="45"/>
      <c r="BJ32" s="45"/>
      <c r="BK32" s="259"/>
      <c r="BL32" s="254"/>
      <c r="BM32" s="45"/>
      <c r="BN32" s="45"/>
      <c r="BO32" s="45"/>
      <c r="BP32" s="45"/>
      <c r="BQ32" s="45"/>
      <c r="BR32" s="45"/>
      <c r="BS32" s="45"/>
      <c r="BT32" s="45"/>
      <c r="BU32" s="45"/>
      <c r="BV32" s="221"/>
      <c r="BW32" s="1"/>
    </row>
    <row r="33" spans="1:75" ht="15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93">
        <f>$K$10</f>
        <v>52512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4"/>
      <c r="AE33" s="191">
        <v>45746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4">
        <v>44163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201"/>
      <c r="BA33" s="194">
        <v>50359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201"/>
      <c r="BL33" s="194">
        <v>50579</v>
      </c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"/>
    </row>
    <row r="34" spans="1:75" ht="1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195"/>
      <c r="U34" s="192"/>
      <c r="V34" s="192"/>
      <c r="W34" s="192"/>
      <c r="X34" s="192"/>
      <c r="Y34" s="192"/>
      <c r="Z34" s="192"/>
      <c r="AA34" s="192"/>
      <c r="AB34" s="192"/>
      <c r="AC34" s="192"/>
      <c r="AD34" s="196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6"/>
      <c r="AQ34" s="199"/>
      <c r="AR34" s="199"/>
      <c r="AS34" s="199"/>
      <c r="AT34" s="199"/>
      <c r="AU34" s="199"/>
      <c r="AV34" s="199"/>
      <c r="AW34" s="199"/>
      <c r="AX34" s="199"/>
      <c r="AY34" s="199"/>
      <c r="AZ34" s="202"/>
      <c r="BA34" s="196"/>
      <c r="BB34" s="199"/>
      <c r="BC34" s="199"/>
      <c r="BD34" s="199"/>
      <c r="BE34" s="199"/>
      <c r="BF34" s="199"/>
      <c r="BG34" s="199"/>
      <c r="BH34" s="199"/>
      <c r="BI34" s="199"/>
      <c r="BJ34" s="199"/>
      <c r="BK34" s="202"/>
      <c r="BL34" s="196"/>
      <c r="BM34" s="199"/>
      <c r="BN34" s="199"/>
      <c r="BO34" s="199"/>
      <c r="BP34" s="199"/>
      <c r="BQ34" s="199"/>
      <c r="BR34" s="199"/>
      <c r="BS34" s="199"/>
      <c r="BT34" s="199"/>
      <c r="BU34" s="199"/>
      <c r="BV34" s="200"/>
      <c r="BW34" s="1"/>
    </row>
    <row r="35" spans="1:75" ht="15" customHeight="1">
      <c r="A35" s="228" t="s">
        <v>22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60">
        <f>T33/365</f>
        <v>143.86849315068494</v>
      </c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31">
        <f>AE33/365</f>
        <v>125.33150684931506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51"/>
      <c r="AP35" s="231">
        <f>AP33/365</f>
        <v>120.9945205479452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51"/>
      <c r="BA35" s="231">
        <f>BA33/365</f>
        <v>137.96986301369864</v>
      </c>
      <c r="BB35" s="232"/>
      <c r="BC35" s="232"/>
      <c r="BD35" s="232"/>
      <c r="BE35" s="232"/>
      <c r="BF35" s="232"/>
      <c r="BG35" s="232"/>
      <c r="BH35" s="232"/>
      <c r="BI35" s="232"/>
      <c r="BJ35" s="232"/>
      <c r="BK35" s="251"/>
      <c r="BL35" s="231">
        <f>BL33/365</f>
        <v>138.57260273972602</v>
      </c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1"/>
    </row>
    <row r="36" spans="1:75" ht="1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262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34"/>
      <c r="AF36" s="235"/>
      <c r="AG36" s="235"/>
      <c r="AH36" s="235"/>
      <c r="AI36" s="235"/>
      <c r="AJ36" s="235"/>
      <c r="AK36" s="235"/>
      <c r="AL36" s="235"/>
      <c r="AM36" s="235"/>
      <c r="AN36" s="235"/>
      <c r="AO36" s="252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52"/>
      <c r="BA36" s="234"/>
      <c r="BB36" s="235"/>
      <c r="BC36" s="235"/>
      <c r="BD36" s="235"/>
      <c r="BE36" s="235"/>
      <c r="BF36" s="235"/>
      <c r="BG36" s="235"/>
      <c r="BH36" s="235"/>
      <c r="BI36" s="235"/>
      <c r="BJ36" s="235"/>
      <c r="BK36" s="252"/>
      <c r="BL36" s="234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"/>
    </row>
    <row r="37" spans="1:75" ht="15" customHeight="1">
      <c r="A37" s="228" t="s">
        <v>23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260">
        <f>T33/365/24</f>
        <v>5.994520547945206</v>
      </c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31">
        <f>AE33/365/24</f>
        <v>5.222146118721461</v>
      </c>
      <c r="AF37" s="232"/>
      <c r="AG37" s="232"/>
      <c r="AH37" s="232"/>
      <c r="AI37" s="232"/>
      <c r="AJ37" s="232"/>
      <c r="AK37" s="232"/>
      <c r="AL37" s="232"/>
      <c r="AM37" s="232"/>
      <c r="AN37" s="232"/>
      <c r="AO37" s="251"/>
      <c r="AP37" s="231">
        <f>AP33/365/24</f>
        <v>5.041438356164384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51"/>
      <c r="BA37" s="231">
        <f>BA33/365/24</f>
        <v>5.748744292237443</v>
      </c>
      <c r="BB37" s="232"/>
      <c r="BC37" s="232"/>
      <c r="BD37" s="232"/>
      <c r="BE37" s="232"/>
      <c r="BF37" s="232"/>
      <c r="BG37" s="232"/>
      <c r="BH37" s="232"/>
      <c r="BI37" s="232"/>
      <c r="BJ37" s="232"/>
      <c r="BK37" s="251"/>
      <c r="BL37" s="231">
        <f>BL33/365/24</f>
        <v>5.773858447488585</v>
      </c>
      <c r="BM37" s="232"/>
      <c r="BN37" s="232"/>
      <c r="BO37" s="232"/>
      <c r="BP37" s="232"/>
      <c r="BQ37" s="232"/>
      <c r="BR37" s="232"/>
      <c r="BS37" s="232"/>
      <c r="BT37" s="232"/>
      <c r="BU37" s="232"/>
      <c r="BV37" s="233"/>
      <c r="BW37" s="1"/>
    </row>
    <row r="38" spans="1:75" ht="15" customHeight="1">
      <c r="A38" s="2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21"/>
      <c r="T38" s="264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37"/>
      <c r="AF38" s="238"/>
      <c r="AG38" s="238"/>
      <c r="AH38" s="238"/>
      <c r="AI38" s="238"/>
      <c r="AJ38" s="238"/>
      <c r="AK38" s="238"/>
      <c r="AL38" s="238"/>
      <c r="AM38" s="238"/>
      <c r="AN38" s="238"/>
      <c r="AO38" s="255"/>
      <c r="AP38" s="237"/>
      <c r="AQ38" s="238"/>
      <c r="AR38" s="238"/>
      <c r="AS38" s="238"/>
      <c r="AT38" s="238"/>
      <c r="AU38" s="238"/>
      <c r="AV38" s="238"/>
      <c r="AW38" s="238"/>
      <c r="AX38" s="238"/>
      <c r="AY38" s="238"/>
      <c r="AZ38" s="255"/>
      <c r="BA38" s="237"/>
      <c r="BB38" s="238"/>
      <c r="BC38" s="238"/>
      <c r="BD38" s="238"/>
      <c r="BE38" s="238"/>
      <c r="BF38" s="238"/>
      <c r="BG38" s="238"/>
      <c r="BH38" s="238"/>
      <c r="BI38" s="238"/>
      <c r="BJ38" s="238"/>
      <c r="BK38" s="255"/>
      <c r="BL38" s="237"/>
      <c r="BM38" s="238"/>
      <c r="BN38" s="238"/>
      <c r="BO38" s="238"/>
      <c r="BP38" s="238"/>
      <c r="BQ38" s="238"/>
      <c r="BR38" s="238"/>
      <c r="BS38" s="238"/>
      <c r="BT38" s="238"/>
      <c r="BU38" s="238"/>
      <c r="BV38" s="239"/>
      <c r="BW38" s="1"/>
    </row>
    <row r="39" spans="1:7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</row>
    <row r="40" spans="1:75" ht="15" customHeight="1">
      <c r="A40" s="207" t="s">
        <v>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36"/>
      <c r="BA40" s="36"/>
      <c r="BB40" s="36"/>
      <c r="BC40" s="36"/>
      <c r="BD40" s="36"/>
      <c r="BE40" s="36"/>
      <c r="BF40" s="36"/>
      <c r="BG40" s="36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"/>
      <c r="BT40" s="5"/>
      <c r="BU40" s="5"/>
      <c r="BV40" s="5"/>
      <c r="BW40" s="5"/>
    </row>
    <row r="41" spans="1:75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7"/>
      <c r="BA41" s="37"/>
      <c r="BB41" s="37"/>
      <c r="BC41" s="37"/>
      <c r="BD41" s="37"/>
      <c r="BE41" s="37"/>
      <c r="BF41" s="37"/>
      <c r="BG41" s="37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9"/>
      <c r="BT41" s="9"/>
      <c r="BU41" s="9"/>
      <c r="BV41" s="9"/>
      <c r="BW41" s="9"/>
    </row>
    <row r="42" spans="1:75" ht="12" customHeigh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56" t="s">
        <v>38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53"/>
      <c r="AA42" s="248" t="s">
        <v>40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58" t="s">
        <v>42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53"/>
      <c r="AW42" s="253" t="s">
        <v>43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258"/>
      <c r="BH42" s="253" t="s">
        <v>44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5"/>
      <c r="BT42" s="38"/>
      <c r="BU42" s="38"/>
      <c r="BV42" s="38"/>
      <c r="BW42" s="38"/>
    </row>
    <row r="43" spans="1:75" ht="12" customHeight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57"/>
      <c r="Q43" s="249"/>
      <c r="R43" s="249"/>
      <c r="S43" s="249"/>
      <c r="T43" s="249"/>
      <c r="U43" s="249"/>
      <c r="V43" s="249"/>
      <c r="W43" s="249"/>
      <c r="X43" s="249"/>
      <c r="Y43" s="249"/>
      <c r="Z43" s="254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5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4"/>
      <c r="AW43" s="254"/>
      <c r="AX43" s="45"/>
      <c r="AY43" s="45"/>
      <c r="AZ43" s="45"/>
      <c r="BA43" s="45"/>
      <c r="BB43" s="45"/>
      <c r="BC43" s="45"/>
      <c r="BD43" s="45"/>
      <c r="BE43" s="45"/>
      <c r="BF43" s="45"/>
      <c r="BG43" s="259"/>
      <c r="BH43" s="254"/>
      <c r="BI43" s="45"/>
      <c r="BJ43" s="45"/>
      <c r="BK43" s="45"/>
      <c r="BL43" s="45"/>
      <c r="BM43" s="45"/>
      <c r="BN43" s="45"/>
      <c r="BO43" s="45"/>
      <c r="BP43" s="45"/>
      <c r="BQ43" s="45"/>
      <c r="BR43" s="221"/>
      <c r="BS43" s="25"/>
      <c r="BT43" s="38"/>
      <c r="BU43" s="38"/>
      <c r="BV43" s="38"/>
      <c r="BW43" s="38"/>
    </row>
    <row r="44" spans="1:75" ht="12" customHeight="1">
      <c r="A44" s="62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40">
        <v>1</v>
      </c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>
        <v>1</v>
      </c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L44" s="223">
        <v>2</v>
      </c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2">
        <v>2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  <c r="BH44" s="222">
        <v>2</v>
      </c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  <c r="BS44" s="25"/>
      <c r="BT44" s="38"/>
      <c r="BU44" s="38"/>
      <c r="BV44" s="38"/>
      <c r="BW44" s="38"/>
    </row>
    <row r="45" spans="1:75" ht="12" customHeight="1">
      <c r="A45" s="22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21"/>
      <c r="P45" s="241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7"/>
      <c r="BH45" s="225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  <c r="BS45" s="25"/>
      <c r="BT45" s="38"/>
      <c r="BU45" s="38"/>
      <c r="BV45" s="38"/>
      <c r="BW45" s="38"/>
    </row>
    <row r="46" spans="1:75" ht="12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240">
        <v>0</v>
      </c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>
        <v>0</v>
      </c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L46" s="223">
        <v>1</v>
      </c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2">
        <v>2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  <c r="BH46" s="222">
        <v>2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5"/>
      <c r="BT46" s="38"/>
      <c r="BU46" s="38"/>
      <c r="BV46" s="38"/>
      <c r="BW46" s="38"/>
    </row>
    <row r="47" spans="1:75" ht="12" customHeight="1">
      <c r="A47" s="22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21"/>
      <c r="P47" s="241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5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5"/>
      <c r="BT47" s="38"/>
      <c r="BU47" s="38"/>
      <c r="BV47" s="38"/>
      <c r="BW47" s="38"/>
    </row>
    <row r="48" spans="1:75" ht="12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240">
        <v>2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2">
        <v>1</v>
      </c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4"/>
      <c r="BS48" s="26"/>
      <c r="BT48" s="26"/>
      <c r="BU48" s="9"/>
      <c r="BV48" s="9"/>
      <c r="BW48" s="38"/>
    </row>
    <row r="49" spans="1:75" ht="12" customHeight="1">
      <c r="A49" s="2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21"/>
      <c r="P49" s="241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6"/>
      <c r="BS49" s="26"/>
      <c r="BT49" s="26"/>
      <c r="BU49" s="9"/>
      <c r="BV49" s="9"/>
      <c r="BW49" s="38"/>
    </row>
    <row r="50" spans="1:75" ht="12" customHeight="1">
      <c r="A50" s="270" t="s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6"/>
      <c r="BT50" s="26"/>
      <c r="BU50" s="9"/>
      <c r="BV50" s="9"/>
      <c r="BW50" s="38"/>
    </row>
    <row r="51" spans="1:75" ht="1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19"/>
      <c r="BT51" s="19"/>
      <c r="BU51" s="19"/>
      <c r="BV51" s="14"/>
      <c r="BW51" s="14"/>
    </row>
    <row r="52" spans="1:75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1"/>
      <c r="BT52" s="21"/>
      <c r="BU52" s="21"/>
      <c r="BV52" s="15"/>
      <c r="BW52" s="15"/>
    </row>
    <row r="53" spans="1:75" ht="15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19"/>
      <c r="BA53" s="19"/>
      <c r="BB53" s="19"/>
      <c r="BC53" s="19"/>
      <c r="BD53" s="19"/>
      <c r="BE53" s="19"/>
      <c r="BF53" s="19"/>
      <c r="BG53" s="19"/>
      <c r="BH53" s="250" t="s">
        <v>21</v>
      </c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8"/>
      <c r="BT53" s="8"/>
      <c r="BU53" s="39"/>
      <c r="BV53" s="39"/>
      <c r="BW53" s="38"/>
    </row>
    <row r="54" spans="1:75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0"/>
      <c r="BA54" s="20"/>
      <c r="BB54" s="20"/>
      <c r="BC54" s="20"/>
      <c r="BD54" s="20"/>
      <c r="BE54" s="20"/>
      <c r="BF54" s="20"/>
      <c r="BG54" s="20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8"/>
      <c r="BT54" s="8"/>
      <c r="BU54" s="39"/>
      <c r="BV54" s="39"/>
      <c r="BW54" s="38"/>
    </row>
    <row r="55" spans="1:75" ht="1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56" t="s">
        <v>39</v>
      </c>
      <c r="Q55" s="248"/>
      <c r="R55" s="248"/>
      <c r="S55" s="248"/>
      <c r="T55" s="248"/>
      <c r="U55" s="248"/>
      <c r="V55" s="248"/>
      <c r="W55" s="248"/>
      <c r="X55" s="248"/>
      <c r="Y55" s="248"/>
      <c r="Z55" s="253"/>
      <c r="AA55" s="248" t="s">
        <v>40</v>
      </c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58" t="s">
        <v>41</v>
      </c>
      <c r="AM55" s="248"/>
      <c r="AN55" s="248"/>
      <c r="AO55" s="248"/>
      <c r="AP55" s="248"/>
      <c r="AQ55" s="248"/>
      <c r="AR55" s="248"/>
      <c r="AS55" s="248"/>
      <c r="AT55" s="248"/>
      <c r="AU55" s="248"/>
      <c r="AV55" s="253"/>
      <c r="AW55" s="253" t="s">
        <v>32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258"/>
      <c r="BH55" s="253" t="s">
        <v>44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258"/>
      <c r="BS55" s="12"/>
      <c r="BT55" s="8"/>
      <c r="BU55" s="39"/>
      <c r="BV55" s="39"/>
      <c r="BW55" s="38"/>
    </row>
    <row r="56" spans="1:75" ht="15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57"/>
      <c r="Q56" s="249"/>
      <c r="R56" s="249"/>
      <c r="S56" s="249"/>
      <c r="T56" s="249"/>
      <c r="U56" s="249"/>
      <c r="V56" s="249"/>
      <c r="W56" s="249"/>
      <c r="X56" s="249"/>
      <c r="Y56" s="249"/>
      <c r="Z56" s="254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4"/>
      <c r="AW56" s="254"/>
      <c r="AX56" s="45"/>
      <c r="AY56" s="45"/>
      <c r="AZ56" s="45"/>
      <c r="BA56" s="45"/>
      <c r="BB56" s="45"/>
      <c r="BC56" s="45"/>
      <c r="BD56" s="45"/>
      <c r="BE56" s="45"/>
      <c r="BF56" s="45"/>
      <c r="BG56" s="259"/>
      <c r="BH56" s="254"/>
      <c r="BI56" s="45"/>
      <c r="BJ56" s="45"/>
      <c r="BK56" s="45"/>
      <c r="BL56" s="45"/>
      <c r="BM56" s="45"/>
      <c r="BN56" s="45"/>
      <c r="BO56" s="45"/>
      <c r="BP56" s="45"/>
      <c r="BQ56" s="45"/>
      <c r="BR56" s="259"/>
      <c r="BS56" s="12"/>
      <c r="BT56" s="8"/>
      <c r="BU56" s="39"/>
      <c r="BV56" s="39"/>
      <c r="BW56" s="38"/>
    </row>
    <row r="57" spans="1:77" ht="15" customHeight="1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40">
        <v>100471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>
        <v>91083</v>
      </c>
      <c r="AB57" s="223"/>
      <c r="AC57" s="223"/>
      <c r="AD57" s="223"/>
      <c r="AE57" s="223"/>
      <c r="AF57" s="223"/>
      <c r="AG57" s="223"/>
      <c r="AH57" s="223"/>
      <c r="AI57" s="223"/>
      <c r="AJ57" s="223"/>
      <c r="AK57" s="224"/>
      <c r="AL57" s="223">
        <v>94945</v>
      </c>
      <c r="AM57" s="223"/>
      <c r="AN57" s="223"/>
      <c r="AO57" s="223"/>
      <c r="AP57" s="223"/>
      <c r="AQ57" s="223"/>
      <c r="AR57" s="223"/>
      <c r="AS57" s="223"/>
      <c r="AT57" s="223"/>
      <c r="AU57" s="223"/>
      <c r="AV57" s="224"/>
      <c r="AW57" s="222">
        <v>104523</v>
      </c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  <c r="BH57" s="222">
        <v>101367</v>
      </c>
      <c r="BI57" s="223"/>
      <c r="BJ57" s="223"/>
      <c r="BK57" s="223"/>
      <c r="BL57" s="223"/>
      <c r="BM57" s="223"/>
      <c r="BN57" s="223"/>
      <c r="BO57" s="223"/>
      <c r="BP57" s="223"/>
      <c r="BQ57" s="223"/>
      <c r="BR57" s="268"/>
      <c r="BS57" s="11"/>
      <c r="BT57" s="11"/>
      <c r="BU57" s="11"/>
      <c r="BV57" s="8"/>
      <c r="BW57" s="8"/>
      <c r="BX57" s="22"/>
      <c r="BY57" s="22"/>
    </row>
    <row r="58" spans="1:77" ht="12" customHeight="1">
      <c r="A58" s="22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21"/>
      <c r="P58" s="241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5"/>
      <c r="AB58" s="226"/>
      <c r="AC58" s="226"/>
      <c r="AD58" s="226"/>
      <c r="AE58" s="226"/>
      <c r="AF58" s="226"/>
      <c r="AG58" s="226"/>
      <c r="AH58" s="226"/>
      <c r="AI58" s="226"/>
      <c r="AJ58" s="226"/>
      <c r="AK58" s="227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6"/>
      <c r="BE58" s="226"/>
      <c r="BF58" s="226"/>
      <c r="BG58" s="227"/>
      <c r="BH58" s="225"/>
      <c r="BI58" s="226"/>
      <c r="BJ58" s="226"/>
      <c r="BK58" s="226"/>
      <c r="BL58" s="226"/>
      <c r="BM58" s="226"/>
      <c r="BN58" s="226"/>
      <c r="BO58" s="226"/>
      <c r="BP58" s="226"/>
      <c r="BQ58" s="226"/>
      <c r="BR58" s="269"/>
      <c r="BS58" s="26"/>
      <c r="BT58" s="26"/>
      <c r="BU58" s="40"/>
      <c r="BV58" s="40"/>
      <c r="BW58" s="39"/>
      <c r="BX58" s="22"/>
      <c r="BY58" s="22"/>
    </row>
    <row r="59" spans="1:77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6"/>
      <c r="BT59" s="26"/>
      <c r="BU59" s="33"/>
      <c r="BV59" s="33"/>
      <c r="BW59" s="22"/>
      <c r="BX59" s="22"/>
      <c r="BY59" s="22"/>
    </row>
    <row r="60" spans="1:7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1"/>
      <c r="BN60" s="31"/>
      <c r="BO60" s="31"/>
      <c r="BP60" s="31"/>
      <c r="BQ60" s="31"/>
      <c r="BR60" s="31"/>
    </row>
    <row r="61" spans="1:70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1"/>
      <c r="S61" s="31"/>
      <c r="T61" s="31"/>
      <c r="BM61" s="31"/>
      <c r="BN61" s="31"/>
      <c r="BO61" s="31"/>
      <c r="BP61" s="31"/>
      <c r="BQ61" s="31"/>
      <c r="BR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2">
    <mergeCell ref="P46:Z47"/>
    <mergeCell ref="AA46:AK47"/>
    <mergeCell ref="AL46:AV47"/>
    <mergeCell ref="AW46:BG47"/>
    <mergeCell ref="BH46:BR47"/>
    <mergeCell ref="AA48:AK49"/>
    <mergeCell ref="AW48:BR49"/>
    <mergeCell ref="AL48:AV49"/>
    <mergeCell ref="Z22:AF23"/>
    <mergeCell ref="K24:R25"/>
    <mergeCell ref="S24:Y25"/>
    <mergeCell ref="Z24:AF25"/>
    <mergeCell ref="AA57:AK58"/>
    <mergeCell ref="A57:O58"/>
    <mergeCell ref="A46:O47"/>
    <mergeCell ref="P55:Z56"/>
    <mergeCell ref="P48:Z49"/>
    <mergeCell ref="A55:O56"/>
    <mergeCell ref="AW44:BG45"/>
    <mergeCell ref="AL44:AV45"/>
    <mergeCell ref="AA44:AK45"/>
    <mergeCell ref="BH57:BR58"/>
    <mergeCell ref="AW57:BG58"/>
    <mergeCell ref="AL57:AV58"/>
    <mergeCell ref="BH55:BR56"/>
    <mergeCell ref="AW55:BG56"/>
    <mergeCell ref="AA55:AK56"/>
    <mergeCell ref="A50:BR51"/>
    <mergeCell ref="BL4:BV5"/>
    <mergeCell ref="BL31:BV32"/>
    <mergeCell ref="A26:BW26"/>
    <mergeCell ref="A27:BW27"/>
    <mergeCell ref="AE31:AO32"/>
    <mergeCell ref="T31:AD32"/>
    <mergeCell ref="A31:S32"/>
    <mergeCell ref="AP31:AZ32"/>
    <mergeCell ref="BA31:BK32"/>
    <mergeCell ref="BL29:BV30"/>
    <mergeCell ref="BH53:BR54"/>
    <mergeCell ref="AL55:AV56"/>
    <mergeCell ref="A53:AY54"/>
    <mergeCell ref="P57:Z58"/>
    <mergeCell ref="A48:O49"/>
    <mergeCell ref="BA35:BK36"/>
    <mergeCell ref="T35:AD36"/>
    <mergeCell ref="AE37:AO38"/>
    <mergeCell ref="T37:AD38"/>
    <mergeCell ref="AE35:AO36"/>
    <mergeCell ref="AP35:AZ36"/>
    <mergeCell ref="A37:S38"/>
    <mergeCell ref="BH42:BR43"/>
    <mergeCell ref="BA37:BK38"/>
    <mergeCell ref="AP37:AZ38"/>
    <mergeCell ref="A40:AY41"/>
    <mergeCell ref="P42:Z43"/>
    <mergeCell ref="AL42:AV43"/>
    <mergeCell ref="AW42:BG43"/>
    <mergeCell ref="A44:O45"/>
    <mergeCell ref="BH44:BR45"/>
    <mergeCell ref="A33:S34"/>
    <mergeCell ref="A35:S36"/>
    <mergeCell ref="BL35:BV36"/>
    <mergeCell ref="BL37:BV38"/>
    <mergeCell ref="P44:Z45"/>
    <mergeCell ref="A42:O43"/>
    <mergeCell ref="AA42:AK43"/>
    <mergeCell ref="BH40:BR41"/>
    <mergeCell ref="AE33:AO34"/>
    <mergeCell ref="T33:AD34"/>
    <mergeCell ref="BL33:BV34"/>
    <mergeCell ref="AP33:AZ34"/>
    <mergeCell ref="BA33:BK34"/>
    <mergeCell ref="AG22:AM23"/>
    <mergeCell ref="A29:AO30"/>
    <mergeCell ref="A22:J25"/>
    <mergeCell ref="K22:R23"/>
    <mergeCell ref="S22:Y23"/>
    <mergeCell ref="BP18:BV19"/>
    <mergeCell ref="AN20:AT21"/>
    <mergeCell ref="AU20:BA21"/>
    <mergeCell ref="BB20:BH21"/>
    <mergeCell ref="BI20:BO21"/>
    <mergeCell ref="BP20:BV21"/>
    <mergeCell ref="AU18:BA19"/>
    <mergeCell ref="Z16:AF17"/>
    <mergeCell ref="AG24:AM25"/>
    <mergeCell ref="AN22:BV25"/>
    <mergeCell ref="BI16:BO17"/>
    <mergeCell ref="BP16:BV17"/>
    <mergeCell ref="AG20:AM21"/>
    <mergeCell ref="BB18:BH19"/>
    <mergeCell ref="AG18:AM19"/>
    <mergeCell ref="AN18:AT19"/>
    <mergeCell ref="BI18:BO19"/>
    <mergeCell ref="BI14:BO15"/>
    <mergeCell ref="BP14:BV15"/>
    <mergeCell ref="C18:J21"/>
    <mergeCell ref="K18:R19"/>
    <mergeCell ref="S18:Y19"/>
    <mergeCell ref="Z18:AF19"/>
    <mergeCell ref="Z20:AF21"/>
    <mergeCell ref="C16:J17"/>
    <mergeCell ref="K16:R17"/>
    <mergeCell ref="S16:Y17"/>
    <mergeCell ref="AG14:AM15"/>
    <mergeCell ref="AN14:AT15"/>
    <mergeCell ref="AU16:BA17"/>
    <mergeCell ref="BB16:BH17"/>
    <mergeCell ref="AU14:BA15"/>
    <mergeCell ref="BB14:BH15"/>
    <mergeCell ref="AG16:AM17"/>
    <mergeCell ref="AN16:AT17"/>
    <mergeCell ref="BB12:BH13"/>
    <mergeCell ref="BI12:BO13"/>
    <mergeCell ref="BP12:BV13"/>
    <mergeCell ref="A14:B21"/>
    <mergeCell ref="C14:J15"/>
    <mergeCell ref="K14:R15"/>
    <mergeCell ref="S14:Y15"/>
    <mergeCell ref="K20:R21"/>
    <mergeCell ref="S20:Y21"/>
    <mergeCell ref="Z14:AF15"/>
    <mergeCell ref="BP10:BV11"/>
    <mergeCell ref="S12:Y13"/>
    <mergeCell ref="Z12:AF13"/>
    <mergeCell ref="AG12:AM13"/>
    <mergeCell ref="AN12:AT13"/>
    <mergeCell ref="AU12:BA13"/>
    <mergeCell ref="AN10:AT11"/>
    <mergeCell ref="AU10:BA11"/>
    <mergeCell ref="BB10:BH11"/>
    <mergeCell ref="BI10:BO11"/>
    <mergeCell ref="BP8:BV9"/>
    <mergeCell ref="A10:J13"/>
    <mergeCell ref="K10:R13"/>
    <mergeCell ref="S10:Y11"/>
    <mergeCell ref="Z10:AF11"/>
    <mergeCell ref="AG10:AM11"/>
    <mergeCell ref="AN8:AT9"/>
    <mergeCell ref="AU8:BA9"/>
    <mergeCell ref="BB8:BH9"/>
    <mergeCell ref="BI8:BO9"/>
    <mergeCell ref="BA4:BK5"/>
    <mergeCell ref="A4:Y5"/>
    <mergeCell ref="A1:BW2"/>
    <mergeCell ref="A6:J9"/>
    <mergeCell ref="K6:R9"/>
    <mergeCell ref="S6:AM7"/>
    <mergeCell ref="AN6:BV7"/>
    <mergeCell ref="S8:Y9"/>
    <mergeCell ref="Z8:AF9"/>
    <mergeCell ref="AG8:AM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59" max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0" sqref="H10"/>
    </sheetView>
  </sheetViews>
  <sheetFormatPr defaultColWidth="13.50390625" defaultRowHeight="30.75" customHeight="1"/>
  <sheetData>
    <row r="1" spans="1:10" ht="30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24" t="str">
        <f>'119番受信状況'!Z8</f>
        <v>救急</v>
      </c>
      <c r="B2" s="24" t="str">
        <f>'119番受信状況'!AG8</f>
        <v>その他災害</v>
      </c>
      <c r="C2" s="24" t="str">
        <f>'119番受信状況'!S8</f>
        <v>火災</v>
      </c>
      <c r="D2" s="24" t="str">
        <f>'119番受信状況'!BB8</f>
        <v>問合せ</v>
      </c>
      <c r="E2" s="24" t="str">
        <f>'119番受信状況'!BI8</f>
        <v>試験・訓練</v>
      </c>
      <c r="F2" s="24" t="str">
        <f>'119番受信状況'!AN8</f>
        <v>間違い</v>
      </c>
      <c r="G2" s="24" t="str">
        <f>'119番受信状況'!AU8</f>
        <v>無言・悪戯</v>
      </c>
      <c r="H2" s="24" t="str">
        <f>'119番受信状況'!BP8</f>
        <v>その他</v>
      </c>
      <c r="I2" s="28"/>
      <c r="J2" s="28"/>
    </row>
    <row r="3" spans="1:10" ht="30.75" customHeight="1">
      <c r="A3" s="23">
        <v>34544</v>
      </c>
      <c r="B3" s="23">
        <f>'119番受信状況'!AG10</f>
        <v>1449</v>
      </c>
      <c r="C3" s="23">
        <f>'119番受信状況'!S10</f>
        <v>386</v>
      </c>
      <c r="D3" s="23">
        <f>'119番受信状況'!BB10</f>
        <v>2974</v>
      </c>
      <c r="E3" s="27">
        <f>'119番受信状況'!BI10</f>
        <v>3221</v>
      </c>
      <c r="F3" s="23">
        <f>'119番受信状況'!AN10</f>
        <v>2501</v>
      </c>
      <c r="G3" s="23">
        <f>'119番受信状況'!AU10</f>
        <v>804</v>
      </c>
      <c r="H3" s="27">
        <f>'119番受信状況'!BP10</f>
        <v>923</v>
      </c>
      <c r="I3" s="28"/>
      <c r="J3" s="28"/>
    </row>
    <row r="4" spans="1:10" ht="30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0.75" customHeight="1">
      <c r="A6" s="24" t="str">
        <f>'119番受信状況'!BL31</f>
        <v>平成30年</v>
      </c>
      <c r="B6" s="24" t="str">
        <f>'119番受信状況'!BA31</f>
        <v>令和元年</v>
      </c>
      <c r="C6" s="24" t="str">
        <f>'119番受信状況'!AP31</f>
        <v>令和2年</v>
      </c>
      <c r="D6" s="24" t="str">
        <f>'119番受信状況'!AE31</f>
        <v>令和3年</v>
      </c>
      <c r="E6" s="24" t="str">
        <f>'119番受信状況'!T31</f>
        <v>令和4年</v>
      </c>
      <c r="F6" s="28"/>
      <c r="G6" s="28"/>
      <c r="H6" s="28"/>
      <c r="I6" s="28"/>
      <c r="J6" s="28"/>
    </row>
    <row r="7" spans="1:10" ht="30.75" customHeight="1">
      <c r="A7" s="29">
        <f>'119番受信状況'!BL33</f>
        <v>50579</v>
      </c>
      <c r="B7" s="29">
        <f>'119番受信状況'!BA33</f>
        <v>50359</v>
      </c>
      <c r="C7" s="29">
        <f>'119番受信状況'!AP33</f>
        <v>44163</v>
      </c>
      <c r="D7" s="29">
        <f>'119番受信状況'!AE33</f>
        <v>45746</v>
      </c>
      <c r="E7" s="29">
        <f>'119番受信状況'!T33</f>
        <v>52512</v>
      </c>
      <c r="F7" s="28"/>
      <c r="G7" s="28"/>
      <c r="H7" s="28"/>
      <c r="I7" s="28"/>
      <c r="J7" s="28"/>
    </row>
    <row r="8" spans="1:10" ht="30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0.7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4" t="str">
        <f>'119番受信状況'!BH55</f>
        <v>平成30年</v>
      </c>
      <c r="B10" s="24" t="str">
        <f>'119番受信状況'!AW55</f>
        <v>令和元年</v>
      </c>
      <c r="C10" s="24" t="str">
        <f>'119番受信状況'!AL55</f>
        <v>令和2年</v>
      </c>
      <c r="D10" s="24" t="str">
        <f>'119番受信状況'!AA55</f>
        <v>令和3年</v>
      </c>
      <c r="E10" s="24" t="str">
        <f>'119番受信状況'!P55</f>
        <v>令和4年</v>
      </c>
      <c r="F10" s="28"/>
      <c r="G10" s="28"/>
      <c r="H10" s="28"/>
      <c r="I10" s="28"/>
      <c r="J10" s="28"/>
    </row>
    <row r="11" spans="1:10" ht="30.75" customHeight="1">
      <c r="A11" s="29">
        <f>'119番受信状況'!BH57</f>
        <v>101367</v>
      </c>
      <c r="B11" s="29">
        <f>'119番受信状況'!AW57</f>
        <v>104523</v>
      </c>
      <c r="C11" s="29">
        <f>'119番受信状況'!AL57</f>
        <v>94945</v>
      </c>
      <c r="D11" s="29">
        <f>'119番受信状況'!AA57</f>
        <v>91083</v>
      </c>
      <c r="E11" s="29">
        <f>'119番受信状況'!P57</f>
        <v>100471</v>
      </c>
      <c r="F11" s="28"/>
      <c r="G11" s="28"/>
      <c r="H11" s="28"/>
      <c r="I11" s="28"/>
      <c r="J11" s="28"/>
    </row>
    <row r="12" spans="1:10" ht="30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0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0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0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0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0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07355</dc:creator>
  <cp:keywords/>
  <dc:description/>
  <cp:lastModifiedBy>Windows ユーザー</cp:lastModifiedBy>
  <cp:lastPrinted>2024-03-07T05:58:42Z</cp:lastPrinted>
  <dcterms:created xsi:type="dcterms:W3CDTF">2004-05-07T09:14:40Z</dcterms:created>
  <dcterms:modified xsi:type="dcterms:W3CDTF">2024-03-07T05:58:54Z</dcterms:modified>
  <cp:category/>
  <cp:version/>
  <cp:contentType/>
  <cp:contentStatus/>
</cp:coreProperties>
</file>