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anpai-nas2\share\【減量化推進Ｇ】\★産廃報告書関係★\06様式\令和７年度（令和６年度実績）\多量（修正済）\"/>
    </mc:Choice>
  </mc:AlternateContent>
  <bookViews>
    <workbookView xWindow="120" yWindow="45" windowWidth="15480" windowHeight="8445"/>
  </bookViews>
  <sheets>
    <sheet name="第１面" sheetId="1" r:id="rId1"/>
    <sheet name="入力様式1" sheetId="10" r:id="rId2"/>
    <sheet name="入力様式2" sheetId="13" r:id="rId3"/>
    <sheet name="（別紙１）一連処理工程" sheetId="18" r:id="rId4"/>
    <sheet name="（別紙２）管理体制" sheetId="19" r:id="rId5"/>
    <sheet name="【例】第１面" sheetId="14" r:id="rId6"/>
    <sheet name="【例】入力様式1" sheetId="15" r:id="rId7"/>
    <sheet name="【例】入力様式2" sheetId="16" r:id="rId8"/>
    <sheet name="【例】（別紙１）一連処理工程" sheetId="11" r:id="rId9"/>
    <sheet name="【例】（別紙２）管理体制" sheetId="12" r:id="rId10"/>
    <sheet name="別紙３" sheetId="17" r:id="rId11"/>
    <sheet name="第２面" sheetId="2" r:id="rId12"/>
    <sheet name="第３面" sheetId="3" r:id="rId13"/>
    <sheet name="第４面" sheetId="8" r:id="rId14"/>
    <sheet name="第５面" sheetId="5" r:id="rId15"/>
    <sheet name="第６面" sheetId="9" r:id="rId16"/>
  </sheets>
  <definedNames>
    <definedName name="_xlnm.Print_Area" localSheetId="5">【例】第１面!$B$2:$I$27</definedName>
    <definedName name="_xlnm.Print_Area" localSheetId="6">【例】入力様式1!$A$1:$T$31</definedName>
    <definedName name="_xlnm.Print_Area" localSheetId="0">第１面!$B$2:$I$27</definedName>
    <definedName name="_xlnm.Print_Area" localSheetId="11">第２面!$A$1:$G$48</definedName>
    <definedName name="_xlnm.Print_Area" localSheetId="1">入力様式1!$A$1:$T$31</definedName>
    <definedName name="_xlnm.Print_Area" localSheetId="10">別紙３!$A$1:$S$31</definedName>
    <definedName name="_xlnm.Print_Titles" localSheetId="6">【例】入力様式1!$A:$C</definedName>
    <definedName name="_xlnm.Print_Titles" localSheetId="1">入力様式1!$A:$C</definedName>
    <definedName name="_xlnm.Print_Titles" localSheetId="10">別紙３!$A:$C</definedName>
  </definedNames>
  <calcPr calcId="162913" fullCalcOnLoad="1"/>
</workbook>
</file>

<file path=xl/calcChain.xml><?xml version="1.0" encoding="utf-8"?>
<calcChain xmlns="http://schemas.openxmlformats.org/spreadsheetml/2006/main">
  <c r="E26" i="5" l="1"/>
  <c r="S4" i="15"/>
  <c r="S4" i="10"/>
  <c r="H23" i="5" s="1"/>
  <c r="R31" i="17"/>
  <c r="Q31" i="17"/>
  <c r="P31" i="17"/>
  <c r="O31" i="17"/>
  <c r="N31" i="17"/>
  <c r="M31" i="17"/>
  <c r="L31" i="17"/>
  <c r="K31" i="17"/>
  <c r="J31" i="17"/>
  <c r="I31" i="17"/>
  <c r="H31" i="17"/>
  <c r="G31" i="17"/>
  <c r="F31" i="17"/>
  <c r="E31" i="17"/>
  <c r="D31" i="17"/>
  <c r="S31" i="17" s="1"/>
  <c r="R30" i="17"/>
  <c r="Q30" i="17"/>
  <c r="P30" i="17"/>
  <c r="O30" i="17"/>
  <c r="N30" i="17"/>
  <c r="M30" i="17"/>
  <c r="L30" i="17"/>
  <c r="K30" i="17"/>
  <c r="J30" i="17"/>
  <c r="I30" i="17"/>
  <c r="H30" i="17"/>
  <c r="G30" i="17"/>
  <c r="S30" i="17" s="1"/>
  <c r="F30" i="17"/>
  <c r="E30" i="17"/>
  <c r="D30" i="17"/>
  <c r="R29" i="17"/>
  <c r="Q29" i="17"/>
  <c r="P29" i="17"/>
  <c r="O29" i="17"/>
  <c r="N29" i="17"/>
  <c r="M29" i="17"/>
  <c r="L29" i="17"/>
  <c r="K29" i="17"/>
  <c r="J29" i="17"/>
  <c r="I29" i="17"/>
  <c r="H29" i="17"/>
  <c r="G29" i="17"/>
  <c r="F29" i="17"/>
  <c r="S29" i="17" s="1"/>
  <c r="E29" i="17"/>
  <c r="D29" i="17"/>
  <c r="R28" i="17"/>
  <c r="Q28" i="17"/>
  <c r="P28" i="17"/>
  <c r="O28" i="17"/>
  <c r="N28" i="17"/>
  <c r="M28" i="17"/>
  <c r="L28" i="17"/>
  <c r="K28" i="17"/>
  <c r="J28" i="17"/>
  <c r="I28" i="17"/>
  <c r="H28" i="17"/>
  <c r="G28" i="17"/>
  <c r="F28" i="17"/>
  <c r="E28" i="17"/>
  <c r="S28" i="17" s="1"/>
  <c r="D28" i="17"/>
  <c r="R27" i="17"/>
  <c r="Q27" i="17"/>
  <c r="P27" i="17"/>
  <c r="O27" i="17"/>
  <c r="N27" i="17"/>
  <c r="M27" i="17"/>
  <c r="L27" i="17"/>
  <c r="K27" i="17"/>
  <c r="J27" i="17"/>
  <c r="I27" i="17"/>
  <c r="H27" i="17"/>
  <c r="G27" i="17"/>
  <c r="F27" i="17"/>
  <c r="E27" i="17"/>
  <c r="S27" i="17" s="1"/>
  <c r="D27" i="17"/>
  <c r="R26" i="17"/>
  <c r="Q26" i="17"/>
  <c r="P26" i="17"/>
  <c r="O26" i="17"/>
  <c r="N26" i="17"/>
  <c r="M26" i="17"/>
  <c r="L26" i="17"/>
  <c r="K26" i="17"/>
  <c r="J26" i="17"/>
  <c r="I26" i="17"/>
  <c r="H26" i="17"/>
  <c r="G26" i="17"/>
  <c r="F26" i="17"/>
  <c r="E26" i="17"/>
  <c r="D26" i="17"/>
  <c r="S26" i="17" s="1"/>
  <c r="R25" i="17"/>
  <c r="Q25" i="17"/>
  <c r="P25" i="17"/>
  <c r="O25" i="17"/>
  <c r="N25" i="17"/>
  <c r="M25" i="17"/>
  <c r="L25" i="17"/>
  <c r="K25" i="17"/>
  <c r="J25" i="17"/>
  <c r="I25" i="17"/>
  <c r="H25" i="17"/>
  <c r="G25" i="17"/>
  <c r="F25" i="17"/>
  <c r="S25" i="17" s="1"/>
  <c r="E25" i="17"/>
  <c r="D25" i="17"/>
  <c r="R24" i="17"/>
  <c r="Q24" i="17"/>
  <c r="P24" i="17"/>
  <c r="O24" i="17"/>
  <c r="N24" i="17"/>
  <c r="M24" i="17"/>
  <c r="L24" i="17"/>
  <c r="K24" i="17"/>
  <c r="J24" i="17"/>
  <c r="I24" i="17"/>
  <c r="H24" i="17"/>
  <c r="G24" i="17"/>
  <c r="F24" i="17"/>
  <c r="E24" i="17"/>
  <c r="D24" i="17"/>
  <c r="S24" i="17" s="1"/>
  <c r="R23" i="17"/>
  <c r="Q23" i="17"/>
  <c r="P23" i="17"/>
  <c r="O23" i="17"/>
  <c r="N23" i="17"/>
  <c r="M23" i="17"/>
  <c r="L23" i="17"/>
  <c r="K23" i="17"/>
  <c r="J23" i="17"/>
  <c r="I23" i="17"/>
  <c r="H23" i="17"/>
  <c r="G23" i="17"/>
  <c r="F23" i="17"/>
  <c r="E23" i="17"/>
  <c r="S23" i="17" s="1"/>
  <c r="D23" i="17"/>
  <c r="R22" i="17"/>
  <c r="Q22" i="17"/>
  <c r="P22" i="17"/>
  <c r="O22" i="17"/>
  <c r="N22" i="17"/>
  <c r="M22" i="17"/>
  <c r="L22" i="17"/>
  <c r="K22" i="17"/>
  <c r="J22" i="17"/>
  <c r="I22" i="17"/>
  <c r="H22" i="17"/>
  <c r="G22" i="17"/>
  <c r="F22" i="17"/>
  <c r="S22" i="17" s="1"/>
  <c r="E22" i="17"/>
  <c r="D22" i="17"/>
  <c r="R21" i="17"/>
  <c r="Q21" i="17"/>
  <c r="P21" i="17"/>
  <c r="O21" i="17"/>
  <c r="N21" i="17"/>
  <c r="M21" i="17"/>
  <c r="L21" i="17"/>
  <c r="K21" i="17"/>
  <c r="J21" i="17"/>
  <c r="I21" i="17"/>
  <c r="H21" i="17"/>
  <c r="G21" i="17"/>
  <c r="F21" i="17"/>
  <c r="E21" i="17"/>
  <c r="D21" i="17"/>
  <c r="S21" i="17" s="1"/>
  <c r="R20" i="17"/>
  <c r="Q20" i="17"/>
  <c r="P20" i="17"/>
  <c r="O20" i="17"/>
  <c r="N20" i="17"/>
  <c r="M20" i="17"/>
  <c r="L20" i="17"/>
  <c r="K20" i="17"/>
  <c r="J20" i="17"/>
  <c r="I20" i="17"/>
  <c r="H20" i="17"/>
  <c r="G20" i="17"/>
  <c r="F20" i="17"/>
  <c r="E20" i="17"/>
  <c r="S20" i="17" s="1"/>
  <c r="D20" i="17"/>
  <c r="R19" i="17"/>
  <c r="Q19" i="17"/>
  <c r="P19" i="17"/>
  <c r="O19" i="17"/>
  <c r="N19" i="17"/>
  <c r="M19" i="17"/>
  <c r="L19" i="17"/>
  <c r="K19" i="17"/>
  <c r="J19" i="17"/>
  <c r="I19" i="17"/>
  <c r="H19" i="17"/>
  <c r="G19" i="17"/>
  <c r="F19" i="17"/>
  <c r="E19" i="17"/>
  <c r="D19" i="17"/>
  <c r="S19" i="17" s="1"/>
  <c r="R18" i="17"/>
  <c r="Q18" i="17"/>
  <c r="P18" i="17"/>
  <c r="O18" i="17"/>
  <c r="N18" i="17"/>
  <c r="M18" i="17"/>
  <c r="L18" i="17"/>
  <c r="K18" i="17"/>
  <c r="J18" i="17"/>
  <c r="I18" i="17"/>
  <c r="H18" i="17"/>
  <c r="G18" i="17"/>
  <c r="S18" i="17" s="1"/>
  <c r="F18" i="17"/>
  <c r="E18" i="17"/>
  <c r="D18" i="17"/>
  <c r="R17" i="17"/>
  <c r="Q17" i="17"/>
  <c r="P17" i="17"/>
  <c r="O17" i="17"/>
  <c r="N17" i="17"/>
  <c r="M17" i="17"/>
  <c r="L17" i="17"/>
  <c r="K17" i="17"/>
  <c r="J17" i="17"/>
  <c r="I17" i="17"/>
  <c r="H17" i="17"/>
  <c r="S17" i="17" s="1"/>
  <c r="G17" i="17"/>
  <c r="F17" i="17"/>
  <c r="E17" i="17"/>
  <c r="D17" i="17"/>
  <c r="R16" i="17"/>
  <c r="Q16" i="17"/>
  <c r="P16" i="17"/>
  <c r="O16" i="17"/>
  <c r="N16" i="17"/>
  <c r="M16" i="17"/>
  <c r="L16" i="17"/>
  <c r="K16" i="17"/>
  <c r="J16" i="17"/>
  <c r="I16" i="17"/>
  <c r="H16" i="17"/>
  <c r="G16" i="17"/>
  <c r="S16" i="17" s="1"/>
  <c r="F16" i="17"/>
  <c r="E16" i="17"/>
  <c r="D16" i="17"/>
  <c r="R15" i="17"/>
  <c r="Q15" i="17"/>
  <c r="P15" i="17"/>
  <c r="O15" i="17"/>
  <c r="N15" i="17"/>
  <c r="M15" i="17"/>
  <c r="L15" i="17"/>
  <c r="K15" i="17"/>
  <c r="J15" i="17"/>
  <c r="I15" i="17"/>
  <c r="H15" i="17"/>
  <c r="G15" i="17"/>
  <c r="F15" i="17"/>
  <c r="E15" i="17"/>
  <c r="D15" i="17"/>
  <c r="S15" i="17" s="1"/>
  <c r="R14" i="17"/>
  <c r="Q14" i="17"/>
  <c r="P14" i="17"/>
  <c r="O14" i="17"/>
  <c r="N14" i="17"/>
  <c r="M14" i="17"/>
  <c r="L14" i="17"/>
  <c r="K14" i="17"/>
  <c r="J14" i="17"/>
  <c r="I14" i="17"/>
  <c r="H14" i="17"/>
  <c r="S14" i="17" s="1"/>
  <c r="G14" i="17"/>
  <c r="F14" i="17"/>
  <c r="E14" i="17"/>
  <c r="D14" i="17"/>
  <c r="R13" i="17"/>
  <c r="Q13" i="17"/>
  <c r="P13" i="17"/>
  <c r="O13" i="17"/>
  <c r="N13" i="17"/>
  <c r="M13" i="17"/>
  <c r="L13" i="17"/>
  <c r="K13" i="17"/>
  <c r="J13" i="17"/>
  <c r="I13" i="17"/>
  <c r="H13" i="17"/>
  <c r="G13" i="17"/>
  <c r="F13" i="17"/>
  <c r="E13" i="17"/>
  <c r="D13" i="17"/>
  <c r="S13" i="17" s="1"/>
  <c r="R12" i="17"/>
  <c r="Q12" i="17"/>
  <c r="P12" i="17"/>
  <c r="O12" i="17"/>
  <c r="N12" i="17"/>
  <c r="M12" i="17"/>
  <c r="L12" i="17"/>
  <c r="K12" i="17"/>
  <c r="J12" i="17"/>
  <c r="I12" i="17"/>
  <c r="H12" i="17"/>
  <c r="G12" i="17"/>
  <c r="F12" i="17"/>
  <c r="E12" i="17"/>
  <c r="D12" i="17"/>
  <c r="S12" i="17" s="1"/>
  <c r="R11" i="17"/>
  <c r="Q11" i="17"/>
  <c r="P11" i="17"/>
  <c r="O11" i="17"/>
  <c r="N11" i="17"/>
  <c r="M11" i="17"/>
  <c r="L11" i="17"/>
  <c r="K11" i="17"/>
  <c r="J11" i="17"/>
  <c r="I11" i="17"/>
  <c r="H11" i="17"/>
  <c r="G11" i="17"/>
  <c r="F11" i="17"/>
  <c r="E11" i="17"/>
  <c r="D11" i="17"/>
  <c r="S11" i="17" s="1"/>
  <c r="R10" i="17"/>
  <c r="Q10" i="17"/>
  <c r="P10" i="17"/>
  <c r="O10" i="17"/>
  <c r="N10" i="17"/>
  <c r="M10" i="17"/>
  <c r="L10" i="17"/>
  <c r="K10" i="17"/>
  <c r="J10" i="17"/>
  <c r="I10" i="17"/>
  <c r="H10" i="17"/>
  <c r="G10" i="17"/>
  <c r="F10" i="17"/>
  <c r="E10" i="17"/>
  <c r="D10" i="17"/>
  <c r="S10" i="17" s="1"/>
  <c r="R9" i="17"/>
  <c r="Q9" i="17"/>
  <c r="P9" i="17"/>
  <c r="O9" i="17"/>
  <c r="N9" i="17"/>
  <c r="M9" i="17"/>
  <c r="L9" i="17"/>
  <c r="K9" i="17"/>
  <c r="J9" i="17"/>
  <c r="I9" i="17"/>
  <c r="H9" i="17"/>
  <c r="G9" i="17"/>
  <c r="F9" i="17"/>
  <c r="S9" i="17" s="1"/>
  <c r="E9" i="17"/>
  <c r="D9" i="17"/>
  <c r="R8" i="17"/>
  <c r="Q8" i="17"/>
  <c r="P8" i="17"/>
  <c r="O8" i="17"/>
  <c r="N8" i="17"/>
  <c r="M8" i="17"/>
  <c r="L8" i="17"/>
  <c r="K8" i="17"/>
  <c r="J8" i="17"/>
  <c r="I8" i="17"/>
  <c r="H8" i="17"/>
  <c r="G8" i="17"/>
  <c r="F8" i="17"/>
  <c r="E8" i="17"/>
  <c r="D8" i="17"/>
  <c r="S8" i="17" s="1"/>
  <c r="R7" i="17"/>
  <c r="Q7" i="17"/>
  <c r="P7" i="17"/>
  <c r="O7" i="17"/>
  <c r="N7" i="17"/>
  <c r="M7" i="17"/>
  <c r="L7" i="17"/>
  <c r="K7" i="17"/>
  <c r="J7" i="17"/>
  <c r="I7" i="17"/>
  <c r="H7" i="17"/>
  <c r="G7" i="17"/>
  <c r="F7" i="17"/>
  <c r="E7" i="17"/>
  <c r="D7" i="17"/>
  <c r="S7" i="17" s="1"/>
  <c r="R6" i="17"/>
  <c r="Q6" i="17"/>
  <c r="P6" i="17"/>
  <c r="O6" i="17"/>
  <c r="N6" i="17"/>
  <c r="M6" i="17"/>
  <c r="L6" i="17"/>
  <c r="K6" i="17"/>
  <c r="J6" i="17"/>
  <c r="I6" i="17"/>
  <c r="H6" i="17"/>
  <c r="G6" i="17"/>
  <c r="F6" i="17"/>
  <c r="E6" i="17"/>
  <c r="D6" i="17"/>
  <c r="S6" i="17" s="1"/>
  <c r="R5" i="17"/>
  <c r="Q5" i="17"/>
  <c r="P5" i="17"/>
  <c r="O5" i="17"/>
  <c r="N5" i="17"/>
  <c r="M5" i="17"/>
  <c r="L5" i="17"/>
  <c r="K5" i="17"/>
  <c r="J5" i="17"/>
  <c r="I5" i="17"/>
  <c r="H5" i="17"/>
  <c r="G5" i="17"/>
  <c r="F5" i="17"/>
  <c r="E5" i="17"/>
  <c r="D5" i="17"/>
  <c r="S5" i="17" s="1"/>
  <c r="R4" i="17"/>
  <c r="R1" i="17" s="1"/>
  <c r="Q4" i="17"/>
  <c r="Q1" i="17"/>
  <c r="P4" i="17"/>
  <c r="P2" i="17" s="1"/>
  <c r="O4" i="17"/>
  <c r="O2" i="17" s="1"/>
  <c r="N4" i="17"/>
  <c r="N1" i="17" s="1"/>
  <c r="M4" i="17"/>
  <c r="M2" i="17"/>
  <c r="L4" i="17"/>
  <c r="L1" i="17" s="1"/>
  <c r="K4" i="17"/>
  <c r="K1" i="17"/>
  <c r="J4" i="17"/>
  <c r="J1" i="17"/>
  <c r="I4" i="17"/>
  <c r="I1" i="17"/>
  <c r="H4" i="17"/>
  <c r="S4" i="17" s="1"/>
  <c r="G4" i="17"/>
  <c r="F4" i="17"/>
  <c r="F2" i="17"/>
  <c r="E4" i="17"/>
  <c r="E1" i="17"/>
  <c r="D4" i="17"/>
  <c r="C2" i="17"/>
  <c r="C1" i="17"/>
  <c r="T31" i="15"/>
  <c r="T30" i="15"/>
  <c r="T29" i="15"/>
  <c r="T28" i="15"/>
  <c r="T27" i="15"/>
  <c r="T26" i="15"/>
  <c r="T25" i="15"/>
  <c r="T24" i="15"/>
  <c r="T23" i="15"/>
  <c r="T22" i="15"/>
  <c r="T21" i="15"/>
  <c r="T20" i="15"/>
  <c r="T19" i="15"/>
  <c r="T18" i="15"/>
  <c r="T17" i="15"/>
  <c r="T16" i="15"/>
  <c r="T15" i="15"/>
  <c r="T14" i="15"/>
  <c r="T13" i="15"/>
  <c r="T12" i="15"/>
  <c r="T11" i="15"/>
  <c r="T10" i="15"/>
  <c r="T9" i="15"/>
  <c r="T8" i="15"/>
  <c r="T7" i="15"/>
  <c r="T6" i="15"/>
  <c r="T5" i="15"/>
  <c r="T4" i="15"/>
  <c r="C3" i="15"/>
  <c r="R2" i="15"/>
  <c r="Q2" i="15"/>
  <c r="P2" i="15"/>
  <c r="O2" i="15"/>
  <c r="N2" i="15"/>
  <c r="M2" i="15"/>
  <c r="L2" i="15"/>
  <c r="K2" i="15"/>
  <c r="J2" i="15"/>
  <c r="I2" i="15"/>
  <c r="H2" i="15"/>
  <c r="G2" i="15"/>
  <c r="F2" i="15"/>
  <c r="E2" i="15"/>
  <c r="D2" i="15"/>
  <c r="C2" i="15"/>
  <c r="C1" i="15"/>
  <c r="R2" i="10"/>
  <c r="Q2" i="10"/>
  <c r="P2" i="10"/>
  <c r="O2" i="10"/>
  <c r="N2" i="10"/>
  <c r="M2" i="10"/>
  <c r="L2" i="10"/>
  <c r="K2" i="10"/>
  <c r="J2" i="10"/>
  <c r="I2" i="10"/>
  <c r="H2" i="10"/>
  <c r="G2" i="10"/>
  <c r="F2" i="10"/>
  <c r="E2" i="10"/>
  <c r="D2" i="10"/>
  <c r="E14" i="5"/>
  <c r="E37" i="8"/>
  <c r="E22" i="8"/>
  <c r="E12" i="8"/>
  <c r="E44" i="3"/>
  <c r="E32" i="3"/>
  <c r="E20" i="3"/>
  <c r="E11" i="3"/>
  <c r="E47" i="2"/>
  <c r="E43" i="2"/>
  <c r="E35" i="2"/>
  <c r="E25" i="2"/>
  <c r="T31" i="10"/>
  <c r="T30" i="10"/>
  <c r="T29" i="10"/>
  <c r="T28" i="10"/>
  <c r="T27" i="10"/>
  <c r="T26" i="10"/>
  <c r="T25" i="10"/>
  <c r="T24" i="10"/>
  <c r="T23" i="10"/>
  <c r="T22" i="10"/>
  <c r="T21" i="10"/>
  <c r="T20" i="10"/>
  <c r="T19" i="10"/>
  <c r="T18" i="10"/>
  <c r="C3" i="10"/>
  <c r="C2" i="10"/>
  <c r="C1" i="10"/>
  <c r="T17" i="10"/>
  <c r="T16" i="10"/>
  <c r="T15" i="10"/>
  <c r="T14" i="10"/>
  <c r="T13" i="10"/>
  <c r="T12" i="10"/>
  <c r="T11" i="10"/>
  <c r="T10" i="10"/>
  <c r="T9" i="10"/>
  <c r="T8" i="10"/>
  <c r="T7" i="10"/>
  <c r="T6" i="10"/>
  <c r="T5" i="10"/>
  <c r="T4" i="10"/>
  <c r="G2" i="17"/>
  <c r="N2" i="17"/>
  <c r="G1" i="17"/>
  <c r="E2" i="17"/>
  <c r="J2" i="17"/>
  <c r="L2" i="17"/>
  <c r="O1" i="17"/>
  <c r="M1" i="17"/>
  <c r="K2" i="17"/>
  <c r="D1" i="17"/>
  <c r="F1" i="17"/>
  <c r="D2" i="17"/>
  <c r="I2" i="17"/>
  <c r="R2" i="17" l="1"/>
  <c r="G22" i="2"/>
  <c r="P1" i="17"/>
  <c r="H1" i="17"/>
  <c r="G21" i="2" s="1"/>
  <c r="F21" i="2"/>
  <c r="H2" i="17"/>
  <c r="Q2" i="17"/>
  <c r="G31" i="2" l="1"/>
  <c r="G32" i="2" s="1"/>
  <c r="G15" i="3"/>
  <c r="G25" i="3"/>
  <c r="G37" i="3"/>
  <c r="G6" i="3"/>
  <c r="I5" i="5"/>
  <c r="H6" i="8"/>
  <c r="H16" i="8"/>
  <c r="H27" i="8"/>
  <c r="G6" i="8"/>
  <c r="F25" i="3"/>
  <c r="G27" i="8"/>
  <c r="F37" i="3"/>
  <c r="F6" i="3"/>
  <c r="F31" i="2"/>
  <c r="F32" i="2" s="1"/>
  <c r="G5" i="5"/>
  <c r="G16" i="8"/>
  <c r="F15" i="3"/>
  <c r="F22" i="2"/>
  <c r="G6" i="5" l="1"/>
  <c r="G11" i="5"/>
  <c r="G7" i="5"/>
  <c r="G8" i="5"/>
  <c r="G10" i="5"/>
  <c r="I10" i="5"/>
  <c r="I7" i="5"/>
  <c r="I6" i="5"/>
  <c r="I11" i="5"/>
  <c r="I8" i="5"/>
  <c r="G26" i="3"/>
  <c r="G40" i="3"/>
  <c r="G38" i="3"/>
  <c r="G28" i="3"/>
  <c r="G16" i="3"/>
  <c r="G7" i="3"/>
  <c r="H28" i="8"/>
  <c r="H7" i="8"/>
  <c r="H31" i="8"/>
  <c r="H29" i="8"/>
  <c r="H34" i="8"/>
  <c r="H17" i="8"/>
  <c r="H33" i="8"/>
  <c r="F28" i="3"/>
  <c r="F7" i="3"/>
  <c r="F26" i="3"/>
  <c r="F38" i="3"/>
  <c r="F40" i="3"/>
  <c r="F16" i="3"/>
  <c r="G29" i="8"/>
  <c r="G17" i="8"/>
  <c r="G7" i="8"/>
  <c r="G28" i="8"/>
  <c r="G34" i="8"/>
  <c r="G31" i="8"/>
  <c r="G33" i="8"/>
</calcChain>
</file>

<file path=xl/sharedStrings.xml><?xml version="1.0" encoding="utf-8"?>
<sst xmlns="http://schemas.openxmlformats.org/spreadsheetml/2006/main" count="459" uniqueCount="244">
  <si>
    <t>提出者　　　　　　　　　　　　　　　　　　</t>
  </si>
  <si>
    <t>(法人にあっては、名称及び代表者の氏名)</t>
  </si>
  <si>
    <t>計画期間</t>
  </si>
  <si>
    <t>当該事業場において現に行っている事業に関する事項</t>
  </si>
  <si>
    <t>①事業の種類</t>
  </si>
  <si>
    <t>②事業の規模</t>
  </si>
  <si>
    <t>③従業員数</t>
  </si>
  <si>
    <t>電話番号</t>
    <rPh sb="0" eb="2">
      <t>デンワ</t>
    </rPh>
    <rPh sb="2" eb="4">
      <t>バンゴウ</t>
    </rPh>
    <phoneticPr fontId="2"/>
  </si>
  <si>
    <t>(第１面）</t>
    <rPh sb="1" eb="2">
      <t>ダイ</t>
    </rPh>
    <rPh sb="3" eb="4">
      <t>メン</t>
    </rPh>
    <phoneticPr fontId="2"/>
  </si>
  <si>
    <t>　　　　　　　　　　　　　</t>
    <phoneticPr fontId="2"/>
  </si>
  <si>
    <t>事業場の名称</t>
    <phoneticPr fontId="2"/>
  </si>
  <si>
    <t>事業場の所在地</t>
    <phoneticPr fontId="2"/>
  </si>
  <si>
    <t>(第２面)</t>
  </si>
  <si>
    <t>①現状</t>
  </si>
  <si>
    <t>排出量</t>
  </si>
  <si>
    <t>②計画</t>
  </si>
  <si>
    <t>【目標】</t>
  </si>
  <si>
    <t>（今後実施する予定の取組）</t>
  </si>
  <si>
    <t>（これまでに実施した取組）</t>
    <phoneticPr fontId="2"/>
  </si>
  <si>
    <t>（第３面）</t>
  </si>
  <si>
    <t>（これまでに実施した取組）</t>
  </si>
  <si>
    <t>【目標】　　</t>
  </si>
  <si>
    <t>（第４面）</t>
  </si>
  <si>
    <t>全処理委託量</t>
  </si>
  <si>
    <t>（第５面）</t>
  </si>
  <si>
    <t>※事務処理欄</t>
  </si>
  <si>
    <t>（第６面）</t>
  </si>
  <si>
    <t>備考</t>
  </si>
  <si>
    <t>当該年度の６月30日までに提出すること。</t>
    <phoneticPr fontId="2"/>
  </si>
  <si>
    <t>「当該事業場において現に行っている事業に関する事項」の欄は、以下に従って記入すること。</t>
    <phoneticPr fontId="2"/>
  </si>
  <si>
    <t>(1)①欄には、日本標準産業分類の区分を記入すること。</t>
    <phoneticPr fontId="2"/>
  </si>
  <si>
    <t>※欄は記入しないこと。</t>
    <phoneticPr fontId="2"/>
  </si>
  <si>
    <t>優良認定処理業者への処理委託量</t>
    <rPh sb="10" eb="12">
      <t>ショリ</t>
    </rPh>
    <rPh sb="12" eb="14">
      <t>イタク</t>
    </rPh>
    <rPh sb="14" eb="15">
      <t>リョウ</t>
    </rPh>
    <phoneticPr fontId="2"/>
  </si>
  <si>
    <t>認定熱回収業者への処理委託量</t>
    <phoneticPr fontId="2"/>
  </si>
  <si>
    <t>認定熱回収業者以外の熱回収を行う業者への処理委託量</t>
    <phoneticPr fontId="2"/>
  </si>
  <si>
    <t>優良認定処理業者への処理委託量</t>
    <phoneticPr fontId="2"/>
  </si>
  <si>
    <t>認定熱回収業者への処理委託量</t>
    <phoneticPr fontId="2"/>
  </si>
  <si>
    <t>認定熱回収業者以外の熱回収を行う業者への処理委託量</t>
    <phoneticPr fontId="2"/>
  </si>
  <si>
    <t>　　浜松市長　　　　　　　　　殿</t>
    <rPh sb="2" eb="4">
      <t>ハママツ</t>
    </rPh>
    <phoneticPr fontId="2"/>
  </si>
  <si>
    <t>　　</t>
    <phoneticPr fontId="2"/>
  </si>
  <si>
    <t>事業所名</t>
    <rPh sb="0" eb="2">
      <t>ジギョウ</t>
    </rPh>
    <rPh sb="2" eb="3">
      <t>ショ</t>
    </rPh>
    <rPh sb="3" eb="4">
      <t>メイ</t>
    </rPh>
    <phoneticPr fontId="2"/>
  </si>
  <si>
    <t>住所</t>
    <rPh sb="0" eb="2">
      <t>ジュウショ</t>
    </rPh>
    <phoneticPr fontId="2"/>
  </si>
  <si>
    <t>合計</t>
    <rPh sb="0" eb="2">
      <t>ゴウケイ</t>
    </rPh>
    <phoneticPr fontId="2"/>
  </si>
  <si>
    <t>業種</t>
    <rPh sb="0" eb="2">
      <t>ギョウシュ</t>
    </rPh>
    <phoneticPr fontId="2"/>
  </si>
  <si>
    <t>建設業</t>
    <rPh sb="0" eb="3">
      <t>ケンセツギョウ</t>
    </rPh>
    <phoneticPr fontId="2"/>
  </si>
  <si>
    <t>製造業</t>
    <rPh sb="0" eb="3">
      <t>セイゾウギョウ</t>
    </rPh>
    <phoneticPr fontId="2"/>
  </si>
  <si>
    <t>自ら処理</t>
    <rPh sb="0" eb="1">
      <t>ミズカ</t>
    </rPh>
    <rPh sb="2" eb="4">
      <t>ショリ</t>
    </rPh>
    <phoneticPr fontId="2"/>
  </si>
  <si>
    <t>大分類</t>
    <rPh sb="0" eb="3">
      <t>ダイブンルイ</t>
    </rPh>
    <phoneticPr fontId="2"/>
  </si>
  <si>
    <t>略称</t>
    <rPh sb="0" eb="2">
      <t>リャクショウ</t>
    </rPh>
    <phoneticPr fontId="2"/>
  </si>
  <si>
    <t>農業・林業</t>
    <rPh sb="0" eb="2">
      <t>ノウギョウ</t>
    </rPh>
    <rPh sb="3" eb="5">
      <t>リンギョウ</t>
    </rPh>
    <phoneticPr fontId="2"/>
  </si>
  <si>
    <t>農業</t>
    <rPh sb="0" eb="2">
      <t>ノウギョウ</t>
    </rPh>
    <phoneticPr fontId="2"/>
  </si>
  <si>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</si>
  <si>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</si>
  <si>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鉱業</t>
    <rPh sb="0" eb="2">
      <t>コウギョウ</t>
    </rPh>
    <phoneticPr fontId="2"/>
  </si>
  <si>
    <t>建設</t>
    <rPh sb="0" eb="2">
      <t>ケンセツ</t>
    </rPh>
    <phoneticPr fontId="2"/>
  </si>
  <si>
    <t>製造</t>
    <rPh sb="0" eb="2">
      <t>セイゾウ</t>
    </rPh>
    <phoneticPr fontId="2"/>
  </si>
  <si>
    <t>電気・ガス・熱供給・水道業</t>
    <rPh sb="0" eb="2">
      <t>デンキ</t>
    </rPh>
    <rPh sb="6" eb="7">
      <t>ネツ</t>
    </rPh>
    <rPh sb="7" eb="9">
      <t>キョウキュウ</t>
    </rPh>
    <rPh sb="10" eb="13">
      <t>スイドウギョウ</t>
    </rPh>
    <phoneticPr fontId="2"/>
  </si>
  <si>
    <t>水道</t>
    <rPh sb="0" eb="2">
      <t>スイドウ</t>
    </rPh>
    <phoneticPr fontId="2"/>
  </si>
  <si>
    <t>情報通信業</t>
    <rPh sb="0" eb="2">
      <t>ジョウホウ</t>
    </rPh>
    <rPh sb="2" eb="5">
      <t>ツウシンギョウ</t>
    </rPh>
    <phoneticPr fontId="2"/>
  </si>
  <si>
    <t>通信</t>
    <rPh sb="0" eb="2">
      <t>ツウシン</t>
    </rPh>
    <phoneticPr fontId="2"/>
  </si>
  <si>
    <t>運輸業・郵便業</t>
    <rPh sb="0" eb="3">
      <t>ウンユギョウ</t>
    </rPh>
    <rPh sb="4" eb="6">
      <t>ユウビン</t>
    </rPh>
    <rPh sb="6" eb="7">
      <t>ギョウ</t>
    </rPh>
    <phoneticPr fontId="2"/>
  </si>
  <si>
    <t>運輸</t>
    <rPh sb="0" eb="2">
      <t>ウンユ</t>
    </rPh>
    <phoneticPr fontId="2"/>
  </si>
  <si>
    <t>卸売業・小売業</t>
    <rPh sb="0" eb="3">
      <t>オロシウリギョウ</t>
    </rPh>
    <rPh sb="4" eb="7">
      <t>コウリギョウ</t>
    </rPh>
    <phoneticPr fontId="2"/>
  </si>
  <si>
    <t>卸売</t>
    <rPh sb="0" eb="2">
      <t>オロシウリ</t>
    </rPh>
    <phoneticPr fontId="2"/>
  </si>
  <si>
    <t>金融業・保険業</t>
    <rPh sb="0" eb="3">
      <t>キンユウギョウ</t>
    </rPh>
    <rPh sb="4" eb="6">
      <t>ホケン</t>
    </rPh>
    <rPh sb="6" eb="7">
      <t>ギョウ</t>
    </rPh>
    <phoneticPr fontId="2"/>
  </si>
  <si>
    <t>金融</t>
    <rPh sb="0" eb="2">
      <t>キンユウ</t>
    </rPh>
    <phoneticPr fontId="2"/>
  </si>
  <si>
    <t>不動産業・物品賃貸業</t>
    <rPh sb="0" eb="3">
      <t>フドウサン</t>
    </rPh>
    <rPh sb="3" eb="4">
      <t>ギョウ</t>
    </rPh>
    <rPh sb="5" eb="7">
      <t>ブッピン</t>
    </rPh>
    <rPh sb="7" eb="10">
      <t>チンタイギョウ</t>
    </rPh>
    <phoneticPr fontId="2"/>
  </si>
  <si>
    <t>不動</t>
    <rPh sb="0" eb="2">
      <t>フドウ</t>
    </rPh>
    <phoneticPr fontId="2"/>
  </si>
  <si>
    <t>学術研究・専門・技術サービス業</t>
    <rPh sb="0" eb="2">
      <t>ガクジュツ</t>
    </rPh>
    <rPh sb="2" eb="4">
      <t>ケンキュウ</t>
    </rPh>
    <rPh sb="5" eb="7">
      <t>センモン</t>
    </rPh>
    <rPh sb="8" eb="10">
      <t>ギジュツ</t>
    </rPh>
    <rPh sb="14" eb="15">
      <t>ギョウ</t>
    </rPh>
    <phoneticPr fontId="2"/>
  </si>
  <si>
    <t>学術</t>
    <rPh sb="0" eb="2">
      <t>ガクジュツ</t>
    </rPh>
    <phoneticPr fontId="2"/>
  </si>
  <si>
    <t>宿泊業・飲食サービス業</t>
    <rPh sb="0" eb="2">
      <t>シュクハク</t>
    </rPh>
    <rPh sb="2" eb="3">
      <t>ギョウ</t>
    </rPh>
    <rPh sb="4" eb="6">
      <t>インショク</t>
    </rPh>
    <rPh sb="10" eb="11">
      <t>ギョウ</t>
    </rPh>
    <phoneticPr fontId="2"/>
  </si>
  <si>
    <t>宿泊</t>
    <rPh sb="0" eb="2">
      <t>シュクハク</t>
    </rPh>
    <phoneticPr fontId="2"/>
  </si>
  <si>
    <t>生活関連サービス業・娯楽業</t>
    <rPh sb="0" eb="2">
      <t>セイカツ</t>
    </rPh>
    <rPh sb="2" eb="4">
      <t>カンレン</t>
    </rPh>
    <rPh sb="8" eb="9">
      <t>ギョウ</t>
    </rPh>
    <rPh sb="10" eb="13">
      <t>ゴラクギョウ</t>
    </rPh>
    <phoneticPr fontId="2"/>
  </si>
  <si>
    <t>娯楽</t>
    <rPh sb="0" eb="2">
      <t>ゴラク</t>
    </rPh>
    <phoneticPr fontId="2"/>
  </si>
  <si>
    <t>教育・学習支援業</t>
    <rPh sb="0" eb="2">
      <t>キョウイク</t>
    </rPh>
    <rPh sb="3" eb="5">
      <t>ガクシュウ</t>
    </rPh>
    <rPh sb="5" eb="7">
      <t>シエン</t>
    </rPh>
    <rPh sb="7" eb="8">
      <t>ギョウ</t>
    </rPh>
    <phoneticPr fontId="2"/>
  </si>
  <si>
    <t>教育</t>
    <rPh sb="0" eb="2">
      <t>キョウイク</t>
    </rPh>
    <phoneticPr fontId="2"/>
  </si>
  <si>
    <t>医療・福祉</t>
    <rPh sb="0" eb="2">
      <t>イリョウ</t>
    </rPh>
    <rPh sb="3" eb="5">
      <t>フクシ</t>
    </rPh>
    <phoneticPr fontId="2"/>
  </si>
  <si>
    <t>医療</t>
    <rPh sb="0" eb="2">
      <t>イリョウ</t>
    </rPh>
    <phoneticPr fontId="2"/>
  </si>
  <si>
    <t>複合サービス業</t>
    <rPh sb="0" eb="2">
      <t>フクゴウ</t>
    </rPh>
    <rPh sb="6" eb="7">
      <t>ギョウ</t>
    </rPh>
    <phoneticPr fontId="2"/>
  </si>
  <si>
    <t>複合</t>
    <rPh sb="0" eb="2">
      <t>フクゴウ</t>
    </rPh>
    <phoneticPr fontId="2"/>
  </si>
  <si>
    <t>サービス業（他に分類されないもの）</t>
    <rPh sb="4" eb="5">
      <t>ギョウ</t>
    </rPh>
    <rPh sb="6" eb="7">
      <t>ホカ</t>
    </rPh>
    <rPh sb="8" eb="10">
      <t>ブンルイ</t>
    </rPh>
    <phoneticPr fontId="2"/>
  </si>
  <si>
    <t>サー</t>
    <phoneticPr fontId="2"/>
  </si>
  <si>
    <t>公務（他に分類されるものを除く）</t>
    <rPh sb="0" eb="2">
      <t>コウム</t>
    </rPh>
    <rPh sb="3" eb="4">
      <t>ホカ</t>
    </rPh>
    <rPh sb="5" eb="7">
      <t>ブンルイ</t>
    </rPh>
    <rPh sb="13" eb="14">
      <t>ノゾ</t>
    </rPh>
    <phoneticPr fontId="2"/>
  </si>
  <si>
    <t>公務</t>
    <rPh sb="0" eb="2">
      <t>コウム</t>
    </rPh>
    <phoneticPr fontId="2"/>
  </si>
  <si>
    <t>住　　　所</t>
    <rPh sb="0" eb="1">
      <t>スミ</t>
    </rPh>
    <rPh sb="4" eb="5">
      <t>ショ</t>
    </rPh>
    <phoneticPr fontId="2"/>
  </si>
  <si>
    <t>氏　　　名</t>
    <rPh sb="0" eb="1">
      <t>シ</t>
    </rPh>
    <rPh sb="4" eb="5">
      <t>メイ</t>
    </rPh>
    <phoneticPr fontId="2"/>
  </si>
  <si>
    <t>前年度
実績</t>
    <rPh sb="0" eb="3">
      <t>ゼンネンド</t>
    </rPh>
    <rPh sb="4" eb="6">
      <t>ジッセキ</t>
    </rPh>
    <phoneticPr fontId="2"/>
  </si>
  <si>
    <t>処理委託</t>
    <rPh sb="0" eb="2">
      <t>ショリ</t>
    </rPh>
    <rPh sb="2" eb="4">
      <t>イタク</t>
    </rPh>
    <phoneticPr fontId="2"/>
  </si>
  <si>
    <t>今年度
計画</t>
    <rPh sb="0" eb="3">
      <t>コンネンド</t>
    </rPh>
    <rPh sb="4" eb="6">
      <t>ケイカク</t>
    </rPh>
    <phoneticPr fontId="2"/>
  </si>
  <si>
    <t>中間処理業者</t>
    <rPh sb="0" eb="2">
      <t>チュウカン</t>
    </rPh>
    <rPh sb="2" eb="4">
      <t>ショリ</t>
    </rPh>
    <rPh sb="4" eb="6">
      <t>ギョウシャ</t>
    </rPh>
    <phoneticPr fontId="2"/>
  </si>
  <si>
    <t>最終処分業者</t>
    <rPh sb="0" eb="2">
      <t>サイシュウ</t>
    </rPh>
    <rPh sb="2" eb="4">
      <t>ショブン</t>
    </rPh>
    <rPh sb="4" eb="6">
      <t>ギョウシャ</t>
    </rPh>
    <phoneticPr fontId="2"/>
  </si>
  <si>
    <t>別紙１のとおり</t>
    <rPh sb="0" eb="2">
      <t>ベッシ</t>
    </rPh>
    <phoneticPr fontId="2"/>
  </si>
  <si>
    <t>自ら再生利用</t>
    <rPh sb="0" eb="1">
      <t>ミズカ</t>
    </rPh>
    <rPh sb="2" eb="4">
      <t>サイセイ</t>
    </rPh>
    <rPh sb="4" eb="6">
      <t>リヨウ</t>
    </rPh>
    <phoneticPr fontId="2"/>
  </si>
  <si>
    <t>代表取締役</t>
    <rPh sb="0" eb="2">
      <t>ダイヒョウ</t>
    </rPh>
    <rPh sb="2" eb="5">
      <t>トリシマリヤク</t>
    </rPh>
    <phoneticPr fontId="2"/>
  </si>
  <si>
    <t>（管理体制図）
別紙２のとおり</t>
    <rPh sb="13" eb="15">
      <t>ベッシ</t>
    </rPh>
    <phoneticPr fontId="2"/>
  </si>
  <si>
    <t>② 自ら直接再生利用した量</t>
    <rPh sb="2" eb="3">
      <t>ミズカ</t>
    </rPh>
    <rPh sb="4" eb="6">
      <t>チョクセツ</t>
    </rPh>
    <rPh sb="6" eb="8">
      <t>サイセイ</t>
    </rPh>
    <rPh sb="8" eb="10">
      <t>リヨウ</t>
    </rPh>
    <rPh sb="12" eb="13">
      <t>リョウ</t>
    </rPh>
    <phoneticPr fontId="2"/>
  </si>
  <si>
    <t>③ 自ら直接埋立処分又は海洋投入した量</t>
    <rPh sb="2" eb="3">
      <t>ミズカ</t>
    </rPh>
    <rPh sb="4" eb="6">
      <t>チョクセツ</t>
    </rPh>
    <rPh sb="6" eb="8">
      <t>ウメタテ</t>
    </rPh>
    <rPh sb="8" eb="10">
      <t>ショブン</t>
    </rPh>
    <rPh sb="10" eb="11">
      <t>マタ</t>
    </rPh>
    <rPh sb="12" eb="14">
      <t>カイヨウ</t>
    </rPh>
    <rPh sb="14" eb="16">
      <t>トウニュウ</t>
    </rPh>
    <rPh sb="18" eb="19">
      <t>リョウ</t>
    </rPh>
    <phoneticPr fontId="2"/>
  </si>
  <si>
    <t>④ 自ら中間処理した量</t>
    <rPh sb="2" eb="3">
      <t>ミズカ</t>
    </rPh>
    <rPh sb="4" eb="6">
      <t>チュウカン</t>
    </rPh>
    <rPh sb="6" eb="8">
      <t>ショリ</t>
    </rPh>
    <rPh sb="10" eb="11">
      <t>リョウ</t>
    </rPh>
    <phoneticPr fontId="2"/>
  </si>
  <si>
    <t>⑤ ④のうち熱回収を行った量　</t>
    <rPh sb="6" eb="7">
      <t>ネツ</t>
    </rPh>
    <rPh sb="7" eb="9">
      <t>カイシュウ</t>
    </rPh>
    <rPh sb="10" eb="11">
      <t>オコナ</t>
    </rPh>
    <rPh sb="13" eb="14">
      <t>リョウ</t>
    </rPh>
    <phoneticPr fontId="2"/>
  </si>
  <si>
    <t>⑥ 自ら中間処理した後の残さ量</t>
    <rPh sb="2" eb="3">
      <t>ミズカ</t>
    </rPh>
    <rPh sb="4" eb="6">
      <t>チュウカン</t>
    </rPh>
    <rPh sb="6" eb="8">
      <t>ショリ</t>
    </rPh>
    <rPh sb="10" eb="11">
      <t>アト</t>
    </rPh>
    <rPh sb="12" eb="13">
      <t>ザン</t>
    </rPh>
    <rPh sb="14" eb="15">
      <t>リョウ</t>
    </rPh>
    <phoneticPr fontId="2"/>
  </si>
  <si>
    <t>⑦ 自ら中間処理により減量した量</t>
    <rPh sb="2" eb="3">
      <t>ミズカ</t>
    </rPh>
    <rPh sb="4" eb="6">
      <t>チュウカン</t>
    </rPh>
    <rPh sb="6" eb="8">
      <t>ショリ</t>
    </rPh>
    <rPh sb="11" eb="13">
      <t>ゲンリョウ</t>
    </rPh>
    <rPh sb="15" eb="16">
      <t>リョウ</t>
    </rPh>
    <phoneticPr fontId="2"/>
  </si>
  <si>
    <t>⑧ 自ら中間処理した後再生利用した量</t>
    <rPh sb="2" eb="3">
      <t>ミズカ</t>
    </rPh>
    <rPh sb="4" eb="6">
      <t>チュウカン</t>
    </rPh>
    <rPh sb="6" eb="8">
      <t>ショリ</t>
    </rPh>
    <rPh sb="10" eb="11">
      <t>ゴ</t>
    </rPh>
    <rPh sb="11" eb="13">
      <t>サイセイ</t>
    </rPh>
    <rPh sb="13" eb="15">
      <t>リヨウ</t>
    </rPh>
    <rPh sb="17" eb="18">
      <t>リョウ</t>
    </rPh>
    <phoneticPr fontId="2"/>
  </si>
  <si>
    <t>⑨ 自ら中間処理した後埋立処分又は海洋投入した量</t>
    <rPh sb="2" eb="3">
      <t>ミズカ</t>
    </rPh>
    <rPh sb="4" eb="6">
      <t>チュウカン</t>
    </rPh>
    <rPh sb="6" eb="8">
      <t>ショリ</t>
    </rPh>
    <rPh sb="10" eb="11">
      <t>ゴ</t>
    </rPh>
    <rPh sb="11" eb="13">
      <t>ウメタテ</t>
    </rPh>
    <rPh sb="13" eb="15">
      <t>ショブン</t>
    </rPh>
    <rPh sb="15" eb="16">
      <t>マタ</t>
    </rPh>
    <rPh sb="17" eb="19">
      <t>カイヨウ</t>
    </rPh>
    <rPh sb="19" eb="21">
      <t>トウニュウ</t>
    </rPh>
    <rPh sb="23" eb="24">
      <t>リョウ</t>
    </rPh>
    <phoneticPr fontId="2"/>
  </si>
  <si>
    <t>⑩ 直接及び自ら中間処理した後の処理委託量</t>
    <rPh sb="2" eb="4">
      <t>チョクセツ</t>
    </rPh>
    <rPh sb="4" eb="5">
      <t>オヨ</t>
    </rPh>
    <rPh sb="6" eb="7">
      <t>ミズカ</t>
    </rPh>
    <rPh sb="8" eb="10">
      <t>チュウカン</t>
    </rPh>
    <rPh sb="10" eb="12">
      <t>ショリ</t>
    </rPh>
    <rPh sb="14" eb="15">
      <t>ゴ</t>
    </rPh>
    <rPh sb="16" eb="18">
      <t>ショリ</t>
    </rPh>
    <rPh sb="18" eb="20">
      <t>イタク</t>
    </rPh>
    <rPh sb="20" eb="21">
      <t>リョウ</t>
    </rPh>
    <phoneticPr fontId="2"/>
  </si>
  <si>
    <t>⑪ ⑩のうち優良認定業者への処理委託量</t>
    <rPh sb="6" eb="8">
      <t>ユウリョウ</t>
    </rPh>
    <rPh sb="8" eb="10">
      <t>ニンテイ</t>
    </rPh>
    <rPh sb="10" eb="12">
      <t>ギョウシャ</t>
    </rPh>
    <rPh sb="14" eb="16">
      <t>ショリ</t>
    </rPh>
    <rPh sb="16" eb="18">
      <t>イタク</t>
    </rPh>
    <rPh sb="18" eb="19">
      <t>リョウ</t>
    </rPh>
    <phoneticPr fontId="2"/>
  </si>
  <si>
    <t>⑫ ⑩のうち再生利用業者への処理委託量</t>
    <rPh sb="6" eb="8">
      <t>サイセイ</t>
    </rPh>
    <rPh sb="8" eb="10">
      <t>リヨウ</t>
    </rPh>
    <rPh sb="10" eb="12">
      <t>ギョウシャ</t>
    </rPh>
    <rPh sb="14" eb="16">
      <t>ショリ</t>
    </rPh>
    <rPh sb="16" eb="18">
      <t>イタク</t>
    </rPh>
    <rPh sb="18" eb="19">
      <t>リョウ</t>
    </rPh>
    <phoneticPr fontId="2"/>
  </si>
  <si>
    <t>⑬ ⑩のうち熱回収認定業者への処理委託量</t>
    <rPh sb="6" eb="7">
      <t>ネツ</t>
    </rPh>
    <rPh sb="7" eb="9">
      <t>カイシュウ</t>
    </rPh>
    <rPh sb="9" eb="11">
      <t>ニンテイ</t>
    </rPh>
    <rPh sb="11" eb="13">
      <t>ギョウシャ</t>
    </rPh>
    <rPh sb="15" eb="17">
      <t>ショリ</t>
    </rPh>
    <rPh sb="17" eb="19">
      <t>イタク</t>
    </rPh>
    <rPh sb="19" eb="20">
      <t>リョウ</t>
    </rPh>
    <phoneticPr fontId="2"/>
  </si>
  <si>
    <t>⑭ ⑩のうち⑬以外の熱回収業者処理委託量</t>
    <rPh sb="7" eb="9">
      <t>イガイ</t>
    </rPh>
    <phoneticPr fontId="2"/>
  </si>
  <si>
    <t>② 自ら直接再生利用する量</t>
    <rPh sb="2" eb="3">
      <t>ミズカ</t>
    </rPh>
    <rPh sb="4" eb="6">
      <t>チョクセツ</t>
    </rPh>
    <rPh sb="6" eb="8">
      <t>サイセイ</t>
    </rPh>
    <rPh sb="8" eb="10">
      <t>リヨウ</t>
    </rPh>
    <rPh sb="12" eb="13">
      <t>リョウ</t>
    </rPh>
    <phoneticPr fontId="2"/>
  </si>
  <si>
    <t>③ 自ら直接埋立処分又は海洋投入する量</t>
    <rPh sb="2" eb="3">
      <t>ミズカ</t>
    </rPh>
    <rPh sb="4" eb="6">
      <t>チョクセツ</t>
    </rPh>
    <rPh sb="6" eb="8">
      <t>ウメタテ</t>
    </rPh>
    <rPh sb="8" eb="10">
      <t>ショブン</t>
    </rPh>
    <rPh sb="10" eb="11">
      <t>マタ</t>
    </rPh>
    <rPh sb="12" eb="14">
      <t>カイヨウ</t>
    </rPh>
    <rPh sb="14" eb="16">
      <t>トウニュウ</t>
    </rPh>
    <rPh sb="18" eb="19">
      <t>リョウ</t>
    </rPh>
    <phoneticPr fontId="2"/>
  </si>
  <si>
    <t>④ 自ら中間処理する量</t>
    <rPh sb="2" eb="3">
      <t>ミズカ</t>
    </rPh>
    <rPh sb="4" eb="6">
      <t>チュウカン</t>
    </rPh>
    <rPh sb="6" eb="8">
      <t>ショリ</t>
    </rPh>
    <rPh sb="10" eb="11">
      <t>リョウ</t>
    </rPh>
    <phoneticPr fontId="2"/>
  </si>
  <si>
    <t>⑤ ④のうち熱回収を行う量</t>
    <rPh sb="6" eb="7">
      <t>ネツ</t>
    </rPh>
    <rPh sb="7" eb="9">
      <t>カイシュウ</t>
    </rPh>
    <rPh sb="10" eb="11">
      <t>オコナ</t>
    </rPh>
    <rPh sb="12" eb="13">
      <t>リョウ</t>
    </rPh>
    <phoneticPr fontId="2"/>
  </si>
  <si>
    <t>⑦ 自ら中間処理により減量する量</t>
    <rPh sb="2" eb="3">
      <t>ミズカ</t>
    </rPh>
    <rPh sb="4" eb="6">
      <t>チュウカン</t>
    </rPh>
    <rPh sb="6" eb="8">
      <t>ショリ</t>
    </rPh>
    <rPh sb="11" eb="13">
      <t>ゲンリョウ</t>
    </rPh>
    <rPh sb="15" eb="16">
      <t>リョウ</t>
    </rPh>
    <phoneticPr fontId="2"/>
  </si>
  <si>
    <t>⑧ 自ら中間処理した後再生利用する量</t>
    <rPh sb="2" eb="3">
      <t>ミズカ</t>
    </rPh>
    <rPh sb="4" eb="6">
      <t>チュウカン</t>
    </rPh>
    <rPh sb="6" eb="8">
      <t>ショリ</t>
    </rPh>
    <rPh sb="10" eb="11">
      <t>ゴ</t>
    </rPh>
    <rPh sb="11" eb="13">
      <t>サイセイ</t>
    </rPh>
    <rPh sb="13" eb="15">
      <t>リヨウ</t>
    </rPh>
    <rPh sb="17" eb="18">
      <t>リョウ</t>
    </rPh>
    <phoneticPr fontId="2"/>
  </si>
  <si>
    <t>⑨ 自ら中間処理した後埋立処分又は海洋投入する量</t>
    <rPh sb="2" eb="3">
      <t>ミズカ</t>
    </rPh>
    <rPh sb="4" eb="6">
      <t>チュウカン</t>
    </rPh>
    <rPh sb="6" eb="8">
      <t>ショリ</t>
    </rPh>
    <rPh sb="10" eb="11">
      <t>ゴ</t>
    </rPh>
    <rPh sb="11" eb="13">
      <t>ウメタテ</t>
    </rPh>
    <rPh sb="13" eb="15">
      <t>ショブン</t>
    </rPh>
    <rPh sb="15" eb="16">
      <t>マタ</t>
    </rPh>
    <rPh sb="17" eb="19">
      <t>カイヨウ</t>
    </rPh>
    <rPh sb="19" eb="21">
      <t>トウニュウ</t>
    </rPh>
    <rPh sb="23" eb="24">
      <t>リョウ</t>
    </rPh>
    <phoneticPr fontId="2"/>
  </si>
  <si>
    <t>これまでに実施した取組</t>
    <rPh sb="5" eb="7">
      <t>ジッシ</t>
    </rPh>
    <rPh sb="9" eb="11">
      <t>トリクミ</t>
    </rPh>
    <phoneticPr fontId="2"/>
  </si>
  <si>
    <t>今後実施する予定の取組</t>
    <rPh sb="0" eb="2">
      <t>コンゴ</t>
    </rPh>
    <rPh sb="2" eb="4">
      <t>ジッシ</t>
    </rPh>
    <rPh sb="6" eb="8">
      <t>ヨテイ</t>
    </rPh>
    <rPh sb="9" eb="11">
      <t>トリクミ</t>
    </rPh>
    <phoneticPr fontId="2"/>
  </si>
  <si>
    <t>分別に関する取組</t>
    <rPh sb="0" eb="2">
      <t>ブンベツ</t>
    </rPh>
    <rPh sb="3" eb="4">
      <t>カン</t>
    </rPh>
    <rPh sb="6" eb="8">
      <t>トリクミ</t>
    </rPh>
    <phoneticPr fontId="2"/>
  </si>
  <si>
    <t>再生利用業者への
処理委託量</t>
    <rPh sb="9" eb="11">
      <t>ショリ</t>
    </rPh>
    <rPh sb="11" eb="13">
      <t>イタク</t>
    </rPh>
    <rPh sb="13" eb="14">
      <t>リョウ</t>
    </rPh>
    <phoneticPr fontId="2"/>
  </si>
  <si>
    <t>部長</t>
    <rPh sb="0" eb="1">
      <t>ブ</t>
    </rPh>
    <rPh sb="1" eb="2">
      <t>チョウ</t>
    </rPh>
    <phoneticPr fontId="2"/>
  </si>
  <si>
    <t>自ら脱水</t>
    <rPh sb="0" eb="1">
      <t>ミズカ</t>
    </rPh>
    <rPh sb="2" eb="4">
      <t>ダッスイ</t>
    </rPh>
    <phoneticPr fontId="2"/>
  </si>
  <si>
    <t>←再生利用も最終処分の一種として扱います。</t>
    <rPh sb="1" eb="3">
      <t>サイセイ</t>
    </rPh>
    <rPh sb="3" eb="5">
      <t>リヨウ</t>
    </rPh>
    <rPh sb="6" eb="8">
      <t>サイシュウ</t>
    </rPh>
    <rPh sb="8" eb="10">
      <t>ショブン</t>
    </rPh>
    <rPh sb="11" eb="13">
      <t>イッシュ</t>
    </rPh>
    <rPh sb="16" eb="17">
      <t>アツカ</t>
    </rPh>
    <phoneticPr fontId="2"/>
  </si>
  <si>
    <t>（例）（別紙２）管理体制図</t>
    <rPh sb="1" eb="2">
      <t>レイ</t>
    </rPh>
    <rPh sb="4" eb="6">
      <t>ベッシ</t>
    </rPh>
    <phoneticPr fontId="2"/>
  </si>
  <si>
    <t>個人情報は記載しないでください。</t>
    <rPh sb="0" eb="2">
      <t>コジン</t>
    </rPh>
    <rPh sb="2" eb="4">
      <t>ジョウホウ</t>
    </rPh>
    <rPh sb="5" eb="7">
      <t>キサイ</t>
    </rPh>
    <phoneticPr fontId="2"/>
  </si>
  <si>
    <t>代表取締役
浜松太郎</t>
    <rPh sb="0" eb="2">
      <t>ダイヒョウ</t>
    </rPh>
    <rPh sb="2" eb="5">
      <t>トリシマリヤク</t>
    </rPh>
    <rPh sb="6" eb="8">
      <t>ハママツ</t>
    </rPh>
    <rPh sb="8" eb="10">
      <t>タロウ</t>
    </rPh>
    <phoneticPr fontId="2"/>
  </si>
  <si>
    <r>
      <t xml:space="preserve">部長
</t>
    </r>
    <r>
      <rPr>
        <sz val="11"/>
        <color indexed="10"/>
        <rFont val="ＭＳ Ｐゴシック"/>
        <family val="3"/>
        <charset val="128"/>
      </rPr>
      <t>浜松次郎</t>
    </r>
    <rPh sb="0" eb="1">
      <t>ブ</t>
    </rPh>
    <rPh sb="1" eb="2">
      <t>チョウ</t>
    </rPh>
    <rPh sb="3" eb="4">
      <t>ハマ</t>
    </rPh>
    <rPh sb="4" eb="7">
      <t>マツジロウ</t>
    </rPh>
    <phoneticPr fontId="2"/>
  </si>
  <si>
    <t>氏名は記載しない</t>
    <rPh sb="0" eb="2">
      <t>シメイ</t>
    </rPh>
    <rPh sb="3" eb="5">
      <t>キサイ</t>
    </rPh>
    <phoneticPr fontId="2"/>
  </si>
  <si>
    <t>電話番号等は記載しない</t>
    <rPh sb="0" eb="2">
      <t>デンワ</t>
    </rPh>
    <rPh sb="2" eb="4">
      <t>バンゴウ</t>
    </rPh>
    <rPh sb="4" eb="5">
      <t>トウ</t>
    </rPh>
    <rPh sb="6" eb="8">
      <t>キサイ</t>
    </rPh>
    <phoneticPr fontId="2"/>
  </si>
  <si>
    <t>最終処分が終了するまでの工程を記載してください。</t>
    <rPh sb="0" eb="2">
      <t>サイシュウ</t>
    </rPh>
    <rPh sb="2" eb="4">
      <t>ショブン</t>
    </rPh>
    <rPh sb="5" eb="7">
      <t>シュウリョウ</t>
    </rPh>
    <rPh sb="12" eb="14">
      <t>コウテイ</t>
    </rPh>
    <rPh sb="15" eb="17">
      <t>キサイ</t>
    </rPh>
    <phoneticPr fontId="2"/>
  </si>
  <si>
    <t>様式は自由です。Excelファイルでなくても構いません。</t>
  </si>
  <si>
    <t>様式は自由です。Excelファイルでなくても構いません。</t>
    <rPh sb="22" eb="23">
      <t>カマ</t>
    </rPh>
    <phoneticPr fontId="2"/>
  </si>
  <si>
    <t>浜松市中区元城町103-2</t>
    <rPh sb="0" eb="8">
      <t>モトシロチョウ</t>
    </rPh>
    <phoneticPr fontId="2"/>
  </si>
  <si>
    <t>053-453-6110</t>
    <phoneticPr fontId="2"/>
  </si>
  <si>
    <t>(2)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</si>
  <si>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なし</t>
    <phoneticPr fontId="2"/>
  </si>
  <si>
    <t>なし</t>
    <phoneticPr fontId="2"/>
  </si>
  <si>
    <t>別紙３</t>
    <phoneticPr fontId="2"/>
  </si>
  <si>
    <r>
      <t>様式第二号の十三</t>
    </r>
    <r>
      <rPr>
        <sz val="11"/>
        <rFont val="ＭＳ ゴシック"/>
        <family val="3"/>
        <charset val="128"/>
      </rPr>
      <t>(第八条の十七の二関係)</t>
    </r>
    <phoneticPr fontId="2"/>
  </si>
  <si>
    <t>特別管理産業廃棄物処理計画書</t>
    <phoneticPr fontId="2"/>
  </si>
  <si>
    <t>廃ＰＣＢ等</t>
    <rPh sb="0" eb="1">
      <t>ハイ</t>
    </rPh>
    <rPh sb="4" eb="5">
      <t>トウ</t>
    </rPh>
    <phoneticPr fontId="5"/>
  </si>
  <si>
    <t>廃水銀等</t>
  </si>
  <si>
    <t>廃石綿等</t>
    <rPh sb="0" eb="1">
      <t>ハイ</t>
    </rPh>
    <rPh sb="1" eb="3">
      <t>セキメン</t>
    </rPh>
    <rPh sb="3" eb="4">
      <t>トウ</t>
    </rPh>
    <phoneticPr fontId="5"/>
  </si>
  <si>
    <t>廃石綿等</t>
    <rPh sb="0" eb="1">
      <t>ハイ</t>
    </rPh>
    <rPh sb="1" eb="3">
      <t>セキメン</t>
    </rPh>
    <rPh sb="3" eb="4">
      <t>トウ</t>
    </rPh>
    <phoneticPr fontId="2"/>
  </si>
  <si>
    <t>有害廃油</t>
  </si>
  <si>
    <t>有害汚泥</t>
  </si>
  <si>
    <t>有害廃酸</t>
  </si>
  <si>
    <t>腐食性
廃酸</t>
    <rPh sb="0" eb="3">
      <t>フショクセイ</t>
    </rPh>
    <rPh sb="4" eb="5">
      <t>ハイ</t>
    </rPh>
    <rPh sb="5" eb="6">
      <t>サン</t>
    </rPh>
    <phoneticPr fontId="5"/>
  </si>
  <si>
    <t>腐食性
廃アルカリ</t>
    <rPh sb="0" eb="3">
      <t>フショクセイ</t>
    </rPh>
    <rPh sb="4" eb="5">
      <t>ハイ</t>
    </rPh>
    <phoneticPr fontId="5"/>
  </si>
  <si>
    <t>感染性
廃棄物</t>
    <rPh sb="0" eb="3">
      <t>カンセンセイ</t>
    </rPh>
    <rPh sb="4" eb="7">
      <t>ハイキブツ</t>
    </rPh>
    <phoneticPr fontId="5"/>
  </si>
  <si>
    <t>有害
ばいじん</t>
    <phoneticPr fontId="2"/>
  </si>
  <si>
    <t>有害
燃え殻</t>
    <phoneticPr fontId="2"/>
  </si>
  <si>
    <t>有害
鉱さい</t>
    <phoneticPr fontId="2"/>
  </si>
  <si>
    <t>有害
廃アルカリ</t>
    <phoneticPr fontId="2"/>
  </si>
  <si>
    <t>引火性
廃油</t>
    <rPh sb="0" eb="3">
      <t>インカセイ</t>
    </rPh>
    <rPh sb="4" eb="6">
      <t>ハイユ</t>
    </rPh>
    <phoneticPr fontId="5"/>
  </si>
  <si>
    <t>ＰＣＢ
汚染物</t>
    <rPh sb="4" eb="6">
      <t>オセン</t>
    </rPh>
    <rPh sb="6" eb="7">
      <t>ブツ</t>
    </rPh>
    <phoneticPr fontId="5"/>
  </si>
  <si>
    <r>
      <t>① 特別管理産業廃棄物発生量</t>
    </r>
    <r>
      <rPr>
        <b/>
        <sz val="11"/>
        <color indexed="8"/>
        <rFont val="ＭＳ Ｐゴシック"/>
        <family val="3"/>
        <charset val="128"/>
      </rPr>
      <t>（ｔ）</t>
    </r>
    <rPh sb="2" eb="4">
      <t>トクベツ</t>
    </rPh>
    <rPh sb="4" eb="6">
      <t>カンリ</t>
    </rPh>
    <rPh sb="6" eb="8">
      <t>サンギョウ</t>
    </rPh>
    <rPh sb="8" eb="11">
      <t>ハイキブツ</t>
    </rPh>
    <rPh sb="11" eb="13">
      <t>ハッセイ</t>
    </rPh>
    <rPh sb="13" eb="14">
      <t>リョウ</t>
    </rPh>
    <phoneticPr fontId="2"/>
  </si>
  <si>
    <t>特別管理産業廃棄物の種類</t>
  </si>
  <si>
    <t>特別管理産業廃棄物の種類</t>
    <rPh sb="0" eb="2">
      <t>トクベツ</t>
    </rPh>
    <rPh sb="2" eb="4">
      <t>カンリ</t>
    </rPh>
    <rPh sb="4" eb="6">
      <t>サンギョウ</t>
    </rPh>
    <rPh sb="6" eb="8">
      <t>ハイキ</t>
    </rPh>
    <rPh sb="8" eb="9">
      <t>ブツ</t>
    </rPh>
    <rPh sb="10" eb="12">
      <t>シュルイ</t>
    </rPh>
    <phoneticPr fontId="2"/>
  </si>
  <si>
    <t>特別管理産業廃棄物の排出の抑制に関する取組</t>
    <rPh sb="0" eb="2">
      <t>トクベツ</t>
    </rPh>
    <rPh sb="2" eb="4">
      <t>カンリ</t>
    </rPh>
    <rPh sb="4" eb="6">
      <t>サンギョウ</t>
    </rPh>
    <rPh sb="6" eb="9">
      <t>ハイキブツ</t>
    </rPh>
    <rPh sb="10" eb="12">
      <t>ハイシュツ</t>
    </rPh>
    <rPh sb="13" eb="15">
      <t>ヨクセイ</t>
    </rPh>
    <rPh sb="16" eb="17">
      <t>カン</t>
    </rPh>
    <rPh sb="19" eb="21">
      <t>トリクミ</t>
    </rPh>
    <phoneticPr fontId="2"/>
  </si>
  <si>
    <t>自ら行う特別管理産業廃棄物の再生利用に関する取組</t>
    <rPh sb="0" eb="1">
      <t>ミズカ</t>
    </rPh>
    <rPh sb="2" eb="3">
      <t>オコナ</t>
    </rPh>
    <rPh sb="4" eb="6">
      <t>トクベツ</t>
    </rPh>
    <rPh sb="6" eb="8">
      <t>カンリ</t>
    </rPh>
    <rPh sb="8" eb="10">
      <t>サンギョウ</t>
    </rPh>
    <rPh sb="10" eb="13">
      <t>ハイキブツ</t>
    </rPh>
    <rPh sb="14" eb="16">
      <t>サイセイ</t>
    </rPh>
    <rPh sb="16" eb="18">
      <t>リヨウ</t>
    </rPh>
    <rPh sb="19" eb="20">
      <t>カン</t>
    </rPh>
    <rPh sb="22" eb="24">
      <t>トリクミ</t>
    </rPh>
    <phoneticPr fontId="2"/>
  </si>
  <si>
    <t>自ら行う特別管理産業廃棄物の中間処理に関する取組</t>
    <rPh sb="0" eb="1">
      <t>ミズカ</t>
    </rPh>
    <rPh sb="2" eb="3">
      <t>オコナ</t>
    </rPh>
    <rPh sb="4" eb="6">
      <t>トクベツ</t>
    </rPh>
    <rPh sb="6" eb="8">
      <t>カンリ</t>
    </rPh>
    <rPh sb="8" eb="10">
      <t>サンギョウ</t>
    </rPh>
    <rPh sb="10" eb="13">
      <t>ハイキブツ</t>
    </rPh>
    <rPh sb="14" eb="16">
      <t>チュウカン</t>
    </rPh>
    <rPh sb="16" eb="18">
      <t>ショリ</t>
    </rPh>
    <rPh sb="19" eb="20">
      <t>カン</t>
    </rPh>
    <rPh sb="22" eb="24">
      <t>トリクミ</t>
    </rPh>
    <phoneticPr fontId="2"/>
  </si>
  <si>
    <t>自ら行う特別管理産業廃棄物の埋立処分又は海洋投入処分に関する取組</t>
    <rPh sb="0" eb="1">
      <t>ミズカ</t>
    </rPh>
    <rPh sb="2" eb="3">
      <t>オコナ</t>
    </rPh>
    <rPh sb="4" eb="6">
      <t>トクベツ</t>
    </rPh>
    <rPh sb="6" eb="8">
      <t>カンリ</t>
    </rPh>
    <rPh sb="8" eb="10">
      <t>サンギョウ</t>
    </rPh>
    <rPh sb="10" eb="13">
      <t>ハイキブツ</t>
    </rPh>
    <rPh sb="14" eb="16">
      <t>ウメタテ</t>
    </rPh>
    <rPh sb="16" eb="18">
      <t>ショブン</t>
    </rPh>
    <rPh sb="18" eb="19">
      <t>マタ</t>
    </rPh>
    <rPh sb="20" eb="22">
      <t>カイヨウ</t>
    </rPh>
    <rPh sb="22" eb="24">
      <t>トウニュウ</t>
    </rPh>
    <rPh sb="24" eb="26">
      <t>ショブン</t>
    </rPh>
    <rPh sb="27" eb="28">
      <t>カン</t>
    </rPh>
    <rPh sb="30" eb="32">
      <t>トリクミ</t>
    </rPh>
    <phoneticPr fontId="2"/>
  </si>
  <si>
    <t>特別管理産業廃棄物の処理の委託に関する取組</t>
    <rPh sb="0" eb="2">
      <t>トクベツ</t>
    </rPh>
    <rPh sb="2" eb="4">
      <t>カンリ</t>
    </rPh>
    <rPh sb="4" eb="6">
      <t>サンギョウ</t>
    </rPh>
    <rPh sb="6" eb="9">
      <t>ハイキブツ</t>
    </rPh>
    <rPh sb="10" eb="12">
      <t>ショリ</t>
    </rPh>
    <rPh sb="13" eb="15">
      <t>イタク</t>
    </rPh>
    <rPh sb="16" eb="17">
      <t>カン</t>
    </rPh>
    <rPh sb="19" eb="21">
      <t>トリクミ</t>
    </rPh>
    <phoneticPr fontId="2"/>
  </si>
  <si>
    <t>引火性廃油</t>
    <rPh sb="0" eb="3">
      <t>インカセイ</t>
    </rPh>
    <rPh sb="3" eb="5">
      <t>ハイユ</t>
    </rPh>
    <phoneticPr fontId="2"/>
  </si>
  <si>
    <t>自ら蒸留</t>
    <rPh sb="0" eb="1">
      <t>ミズカ</t>
    </rPh>
    <rPh sb="2" eb="4">
      <t>ジョウリュウ</t>
    </rPh>
    <phoneticPr fontId="2"/>
  </si>
  <si>
    <t>有害汚泥</t>
    <rPh sb="0" eb="2">
      <t>ユウガイ</t>
    </rPh>
    <rPh sb="2" eb="4">
      <t>オデイ</t>
    </rPh>
    <phoneticPr fontId="2"/>
  </si>
  <si>
    <t>特別管理産業廃棄物管理責任者</t>
    <rPh sb="0" eb="2">
      <t>トクベツ</t>
    </rPh>
    <rPh sb="2" eb="4">
      <t>カンリ</t>
    </rPh>
    <rPh sb="4" eb="6">
      <t>サンギョウ</t>
    </rPh>
    <rPh sb="6" eb="9">
      <t>ハイキブツ</t>
    </rPh>
    <rPh sb="9" eb="11">
      <t>カンリ</t>
    </rPh>
    <rPh sb="11" eb="13">
      <t>セキニン</t>
    </rPh>
    <rPh sb="13" eb="14">
      <t>シャ</t>
    </rPh>
    <phoneticPr fontId="2"/>
  </si>
  <si>
    <r>
      <t xml:space="preserve">特別管理産業廃棄物管理責任者
</t>
    </r>
    <r>
      <rPr>
        <sz val="11"/>
        <color indexed="10"/>
        <rFont val="ＭＳ Ｐゴシック"/>
        <family val="3"/>
        <charset val="128"/>
      </rPr>
      <t>浜松　三郎
090-XXXX-XXXX</t>
    </r>
    <rPh sb="0" eb="2">
      <t>トクベツ</t>
    </rPh>
    <rPh sb="2" eb="4">
      <t>カンリ</t>
    </rPh>
    <rPh sb="4" eb="6">
      <t>サンギョウ</t>
    </rPh>
    <rPh sb="6" eb="9">
      <t>ハイキブツ</t>
    </rPh>
    <rPh sb="9" eb="11">
      <t>カンリ</t>
    </rPh>
    <rPh sb="11" eb="13">
      <t>セキニン</t>
    </rPh>
    <rPh sb="13" eb="14">
      <t>シャ</t>
    </rPh>
    <rPh sb="15" eb="17">
      <t>ハママツ</t>
    </rPh>
    <rPh sb="18" eb="20">
      <t>サブロウ</t>
    </rPh>
    <phoneticPr fontId="2"/>
  </si>
  <si>
    <t>工場担当者</t>
    <rPh sb="0" eb="2">
      <t>コウジョウ</t>
    </rPh>
    <rPh sb="2" eb="5">
      <t>タントウシャ</t>
    </rPh>
    <phoneticPr fontId="2"/>
  </si>
  <si>
    <t>開発担当者</t>
    <rPh sb="0" eb="2">
      <t>カイハツ</t>
    </rPh>
    <rPh sb="2" eb="5">
      <t>タントウシャ</t>
    </rPh>
    <phoneticPr fontId="2"/>
  </si>
  <si>
    <r>
      <t xml:space="preserve">工場担当者
</t>
    </r>
    <r>
      <rPr>
        <sz val="11"/>
        <color indexed="10"/>
        <rFont val="ＭＳ Ｐゴシック"/>
        <family val="3"/>
        <charset val="128"/>
      </rPr>
      <t>浜松四郎
080-XXXX-XXXX</t>
    </r>
    <rPh sb="0" eb="2">
      <t>コウジョウ</t>
    </rPh>
    <rPh sb="2" eb="5">
      <t>タントウシャ</t>
    </rPh>
    <rPh sb="6" eb="8">
      <t>ハママツ</t>
    </rPh>
    <phoneticPr fontId="2"/>
  </si>
  <si>
    <r>
      <t xml:space="preserve">開発担当者
</t>
    </r>
    <r>
      <rPr>
        <sz val="11"/>
        <color indexed="10"/>
        <rFont val="ＭＳ Ｐゴシック"/>
        <family val="3"/>
        <charset val="128"/>
      </rPr>
      <t>浜松五郎
080-XXXX-XXXX</t>
    </r>
    <rPh sb="0" eb="2">
      <t>カイハツ</t>
    </rPh>
    <rPh sb="2" eb="5">
      <t>タントウシャ</t>
    </rPh>
    <rPh sb="6" eb="8">
      <t>ハママツ</t>
    </rPh>
    <rPh sb="8" eb="10">
      <t>ゴロウ</t>
    </rPh>
    <phoneticPr fontId="2"/>
  </si>
  <si>
    <t>（例）（別紙１）特別管理産業廃棄物の一連の処理工程</t>
    <rPh sb="1" eb="2">
      <t>レイ</t>
    </rPh>
    <rPh sb="8" eb="10">
      <t>トクベツ</t>
    </rPh>
    <rPh sb="10" eb="12">
      <t>カンリ</t>
    </rPh>
    <rPh sb="12" eb="14">
      <t>サンギョウ</t>
    </rPh>
    <rPh sb="14" eb="17">
      <t>ハイキブツ</t>
    </rPh>
    <rPh sb="18" eb="20">
      <t>イチレン</t>
    </rPh>
    <rPh sb="21" eb="23">
      <t>ショリ</t>
    </rPh>
    <rPh sb="23" eb="25">
      <t>コウテイ</t>
    </rPh>
    <phoneticPr fontId="2"/>
  </si>
  <si>
    <t>④特別管理産業廃棄物の一連の
処理の工程</t>
    <rPh sb="1" eb="3">
      <t>トクベツ</t>
    </rPh>
    <rPh sb="3" eb="5">
      <t>カンリ</t>
    </rPh>
    <phoneticPr fontId="2"/>
  </si>
  <si>
    <t>特別管理産業廃棄物の排出の抑制に関する事項</t>
  </si>
  <si>
    <t>特別管理産業廃棄物の分別に関する事項</t>
  </si>
  <si>
    <t>（分別している特別管理産業廃棄物の種類及び分別に関する取組）</t>
  </si>
  <si>
    <t>（今後分別する予定の特別管理産業廃棄物の種類及び分別に関する取組）</t>
  </si>
  <si>
    <t>特別管理産業廃棄物の処理に係る管理体制に関する事項</t>
  </si>
  <si>
    <t>特別管理産業廃棄物の種類</t>
    <phoneticPr fontId="2"/>
  </si>
  <si>
    <t>自ら行う特別管理産業廃棄物の再生利用に関する事項</t>
  </si>
  <si>
    <t>自ら再生利用を行った特別管理産業廃棄物の量</t>
    <rPh sb="20" eb="21">
      <t>リョウ</t>
    </rPh>
    <phoneticPr fontId="2"/>
  </si>
  <si>
    <t>自ら行う特別管理産業廃棄物の中間処理に関する事項</t>
  </si>
  <si>
    <t>自ら中間処理により
減量した特別管理産業廃棄物の量</t>
    <rPh sb="24" eb="25">
      <t>リョウ</t>
    </rPh>
    <phoneticPr fontId="2"/>
  </si>
  <si>
    <t>自ら再生利用を行う特別管理産業廃棄物の量</t>
    <phoneticPr fontId="2"/>
  </si>
  <si>
    <t>自ら熱回収を行った特別管理産業廃棄物の量</t>
    <phoneticPr fontId="2"/>
  </si>
  <si>
    <t>自ら中間処理により減量する特別管理産業廃棄物の量</t>
    <rPh sb="23" eb="24">
      <t>リョウ</t>
    </rPh>
    <phoneticPr fontId="2"/>
  </si>
  <si>
    <t>自ら熱回収を行う
特別管理産業廃棄物の量</t>
    <phoneticPr fontId="2"/>
  </si>
  <si>
    <t>自ら行う特別管理産業廃棄物の埋立処分又は海洋投入処分に関する事項</t>
  </si>
  <si>
    <t>自ら埋立処分又は海洋投入処分を行った特別管理産業廃棄物の量</t>
    <rPh sb="8" eb="10">
      <t>カイヨウ</t>
    </rPh>
    <rPh sb="10" eb="12">
      <t>トウニュウ</t>
    </rPh>
    <rPh sb="12" eb="14">
      <t>ショブン</t>
    </rPh>
    <rPh sb="15" eb="16">
      <t>オコナ</t>
    </rPh>
    <rPh sb="28" eb="29">
      <t>リョウ</t>
    </rPh>
    <phoneticPr fontId="2"/>
  </si>
  <si>
    <t>自ら埋立処分又は海洋投入処分を行う特別管理産業廃棄物の量</t>
    <rPh sb="8" eb="10">
      <t>カイヨウ</t>
    </rPh>
    <rPh sb="10" eb="12">
      <t>トウニュウ</t>
    </rPh>
    <rPh sb="12" eb="14">
      <t>ショブン</t>
    </rPh>
    <rPh sb="15" eb="16">
      <t>オコナ</t>
    </rPh>
    <rPh sb="27" eb="28">
      <t>リョウ</t>
    </rPh>
    <phoneticPr fontId="2"/>
  </si>
  <si>
    <t>特別管理産業廃棄物の処理の委託に関する事項</t>
  </si>
  <si>
    <t>特別管理産業廃棄物の
種類</t>
    <phoneticPr fontId="2"/>
  </si>
  <si>
    <t>特別管理産業廃棄物処理計画書</t>
  </si>
  <si>
    <t>④特別管理産業廃棄物の一連の
処理の工程</t>
  </si>
  <si>
    <t>　廃棄物の処理及び清掃に関する法律第12条の２第10項の規定に基づき、特別管理産業廃棄物の減量その他その処理に関する計画を作成したので、提出します。</t>
    <phoneticPr fontId="2"/>
  </si>
  <si>
    <t>　廃棄物の処理及び清掃に関する法律第12条の２第10項の規定に基づき、特別管理産業廃棄物の減量その他その処理に関する計画を作成したので、提出します。</t>
    <phoneticPr fontId="2"/>
  </si>
  <si>
    <t>家康化学株式会社
代表取締役　徳川　家康</t>
    <rPh sb="0" eb="2">
      <t>イエヤス</t>
    </rPh>
    <rPh sb="2" eb="4">
      <t>カガク</t>
    </rPh>
    <rPh sb="4" eb="8">
      <t>カブシキガイシャ</t>
    </rPh>
    <rPh sb="9" eb="11">
      <t>ダイヒョウ</t>
    </rPh>
    <rPh sb="11" eb="14">
      <t>トリシマリヤク</t>
    </rPh>
    <rPh sb="15" eb="17">
      <t>トクガワ</t>
    </rPh>
    <rPh sb="18" eb="20">
      <t>イエヤス</t>
    </rPh>
    <phoneticPr fontId="2"/>
  </si>
  <si>
    <t>家康化学　A工場</t>
    <rPh sb="0" eb="2">
      <t>イエヤス</t>
    </rPh>
    <rPh sb="2" eb="4">
      <t>カガク</t>
    </rPh>
    <rPh sb="6" eb="8">
      <t>コウジョウ</t>
    </rPh>
    <phoneticPr fontId="2"/>
  </si>
  <si>
    <t>浜松市中区鴨江三丁目１－１０</t>
    <rPh sb="0" eb="3">
      <t>ハママツシ</t>
    </rPh>
    <rPh sb="3" eb="5">
      <t>ナカク</t>
    </rPh>
    <rPh sb="5" eb="10">
      <t>カモエ</t>
    </rPh>
    <phoneticPr fontId="2"/>
  </si>
  <si>
    <t>100人</t>
    <rPh sb="3" eb="4">
      <t>ニン</t>
    </rPh>
    <phoneticPr fontId="2"/>
  </si>
  <si>
    <t>特別管理産業廃棄物の種類</t>
    <rPh sb="10" eb="12">
      <t>シュルイ</t>
    </rPh>
    <phoneticPr fontId="2"/>
  </si>
  <si>
    <t>① 特別管理産業廃棄物発生量（ｔ）</t>
    <rPh sb="11" eb="13">
      <t>ハッセイ</t>
    </rPh>
    <rPh sb="13" eb="14">
      <t>リョウ</t>
    </rPh>
    <phoneticPr fontId="2"/>
  </si>
  <si>
    <t>特別管理産業廃棄物の排出の抑制に関する取組</t>
    <rPh sb="10" eb="12">
      <t>ハイシュツ</t>
    </rPh>
    <rPh sb="13" eb="15">
      <t>ヨクセイ</t>
    </rPh>
    <rPh sb="16" eb="17">
      <t>カン</t>
    </rPh>
    <rPh sb="19" eb="21">
      <t>トリクミ</t>
    </rPh>
    <phoneticPr fontId="2"/>
  </si>
  <si>
    <t>自ら行う特別管理産業廃棄物の再生利用に関する取組</t>
    <rPh sb="0" eb="1">
      <t>ミズカ</t>
    </rPh>
    <rPh sb="2" eb="3">
      <t>オコナ</t>
    </rPh>
    <rPh sb="14" eb="16">
      <t>サイセイ</t>
    </rPh>
    <rPh sb="16" eb="18">
      <t>リヨウ</t>
    </rPh>
    <rPh sb="19" eb="20">
      <t>カン</t>
    </rPh>
    <rPh sb="22" eb="24">
      <t>トリクミ</t>
    </rPh>
    <phoneticPr fontId="2"/>
  </si>
  <si>
    <t>自ら行う特別管理産業廃棄物の中間処理に関する取組</t>
    <rPh sb="0" eb="1">
      <t>ミズカ</t>
    </rPh>
    <rPh sb="2" eb="3">
      <t>オコナ</t>
    </rPh>
    <rPh sb="14" eb="16">
      <t>チュウカン</t>
    </rPh>
    <rPh sb="16" eb="18">
      <t>ショリ</t>
    </rPh>
    <rPh sb="19" eb="20">
      <t>カン</t>
    </rPh>
    <rPh sb="22" eb="24">
      <t>トリクミ</t>
    </rPh>
    <phoneticPr fontId="2"/>
  </si>
  <si>
    <t>自ら行う特別管理産業廃棄物の埋立処分又は海洋投入処分に関する取組</t>
    <rPh sb="0" eb="1">
      <t>ミズカ</t>
    </rPh>
    <rPh sb="2" eb="3">
      <t>オコナ</t>
    </rPh>
    <rPh sb="14" eb="16">
      <t>ウメタテ</t>
    </rPh>
    <rPh sb="16" eb="18">
      <t>ショブン</t>
    </rPh>
    <rPh sb="18" eb="19">
      <t>マタ</t>
    </rPh>
    <rPh sb="20" eb="22">
      <t>カイヨウ</t>
    </rPh>
    <rPh sb="22" eb="24">
      <t>トウニュウ</t>
    </rPh>
    <rPh sb="24" eb="26">
      <t>ショブン</t>
    </rPh>
    <rPh sb="27" eb="28">
      <t>カン</t>
    </rPh>
    <rPh sb="30" eb="32">
      <t>トリクミ</t>
    </rPh>
    <phoneticPr fontId="2"/>
  </si>
  <si>
    <t>特別管理産業廃棄物の処理の委託に関する取組</t>
    <rPh sb="10" eb="12">
      <t>ショリ</t>
    </rPh>
    <rPh sb="13" eb="15">
      <t>イタク</t>
    </rPh>
    <rPh sb="16" eb="17">
      <t>カン</t>
    </rPh>
    <rPh sb="19" eb="21">
      <t>トリクミ</t>
    </rPh>
    <phoneticPr fontId="2"/>
  </si>
  <si>
    <t>なし</t>
    <phoneticPr fontId="2"/>
  </si>
  <si>
    <t>特別管理特別管理産業廃棄物の種類</t>
    <rPh sb="0" eb="2">
      <t>トクベツ</t>
    </rPh>
    <rPh sb="2" eb="4">
      <t>カンリ</t>
    </rPh>
    <phoneticPr fontId="2"/>
  </si>
  <si>
    <t/>
  </si>
  <si>
    <t>引き続き分別に取り組む。</t>
    <rPh sb="0" eb="1">
      <t>ヒ</t>
    </rPh>
    <rPh sb="2" eb="3">
      <t>ツヅ</t>
    </rPh>
    <rPh sb="4" eb="6">
      <t>ブンベツ</t>
    </rPh>
    <rPh sb="7" eb="8">
      <t>ト</t>
    </rPh>
    <rPh sb="9" eb="10">
      <t>ク</t>
    </rPh>
    <phoneticPr fontId="2"/>
  </si>
  <si>
    <t>カドミウムを含む廃液入れは赤、含まない廃液入れは青で色分けし、分別を徹底した。</t>
    <rPh sb="6" eb="7">
      <t>フク</t>
    </rPh>
    <rPh sb="8" eb="10">
      <t>ハイエキ</t>
    </rPh>
    <rPh sb="10" eb="11">
      <t>イ</t>
    </rPh>
    <rPh sb="13" eb="14">
      <t>アカ</t>
    </rPh>
    <rPh sb="15" eb="16">
      <t>フク</t>
    </rPh>
    <rPh sb="19" eb="21">
      <t>ハイエキ</t>
    </rPh>
    <rPh sb="21" eb="22">
      <t>イ</t>
    </rPh>
    <rPh sb="24" eb="25">
      <t>アオ</t>
    </rPh>
    <rPh sb="26" eb="28">
      <t>イロワ</t>
    </rPh>
    <rPh sb="31" eb="33">
      <t>ブンベツ</t>
    </rPh>
    <rPh sb="34" eb="36">
      <t>テッテイ</t>
    </rPh>
    <phoneticPr fontId="2"/>
  </si>
  <si>
    <t>有害な試薬に代わる試薬の導入を検討する。</t>
    <rPh sb="0" eb="2">
      <t>ユウガイ</t>
    </rPh>
    <rPh sb="3" eb="5">
      <t>シヤク</t>
    </rPh>
    <rPh sb="6" eb="7">
      <t>カ</t>
    </rPh>
    <rPh sb="9" eb="11">
      <t>シヤク</t>
    </rPh>
    <rPh sb="12" eb="14">
      <t>ドウニュウ</t>
    </rPh>
    <rPh sb="15" eb="17">
      <t>ケントウ</t>
    </rPh>
    <phoneticPr fontId="2"/>
  </si>
  <si>
    <t>製造工程を見直し、有害な材料を使う工程を少なくした。</t>
    <rPh sb="0" eb="2">
      <t>セイゾウ</t>
    </rPh>
    <rPh sb="2" eb="4">
      <t>コウテイ</t>
    </rPh>
    <rPh sb="5" eb="7">
      <t>ミナオ</t>
    </rPh>
    <rPh sb="9" eb="11">
      <t>ユウガイ</t>
    </rPh>
    <rPh sb="12" eb="14">
      <t>ザイリョウ</t>
    </rPh>
    <rPh sb="15" eb="16">
      <t>ツカ</t>
    </rPh>
    <rPh sb="17" eb="19">
      <t>コウテイ</t>
    </rPh>
    <rPh sb="20" eb="21">
      <t>スク</t>
    </rPh>
    <phoneticPr fontId="2"/>
  </si>
  <si>
    <t>なし</t>
    <phoneticPr fontId="2"/>
  </si>
  <si>
    <t>できるだけ再生利用業者を選定するようにした。</t>
    <rPh sb="5" eb="7">
      <t>サイセイ</t>
    </rPh>
    <rPh sb="7" eb="9">
      <t>リヨウ</t>
    </rPh>
    <rPh sb="9" eb="11">
      <t>ギョウシャ</t>
    </rPh>
    <rPh sb="12" eb="14">
      <t>センテイ</t>
    </rPh>
    <phoneticPr fontId="2"/>
  </si>
  <si>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
  </si>
  <si>
    <t>【目標】</t>
    <phoneticPr fontId="2"/>
  </si>
  <si>
    <t>特別管理産業廃棄物
排　　 出　 　 量
（ポリ塩化ビフェニル廃棄物を除く。）</t>
    <rPh sb="10" eb="11">
      <t>ハイ</t>
    </rPh>
    <rPh sb="14" eb="15">
      <t>デ</t>
    </rPh>
    <rPh sb="19" eb="20">
      <t>リョウ</t>
    </rPh>
    <rPh sb="24" eb="26">
      <t>エンカ</t>
    </rPh>
    <rPh sb="31" eb="34">
      <t>ハイキブツ</t>
    </rPh>
    <rPh sb="35" eb="36">
      <t>ノゾ</t>
    </rPh>
    <phoneticPr fontId="2"/>
  </si>
  <si>
    <t>（今後実施する予定の取組）</t>
    <phoneticPr fontId="2"/>
  </si>
  <si>
    <t>電子情報処理組織の使用に関する取組</t>
    <rPh sb="0" eb="2">
      <t>デンシ</t>
    </rPh>
    <rPh sb="2" eb="4">
      <t>ジョウホウ</t>
    </rPh>
    <rPh sb="4" eb="6">
      <t>ショリ</t>
    </rPh>
    <rPh sb="6" eb="8">
      <t>ソシキ</t>
    </rPh>
    <rPh sb="9" eb="11">
      <t>シヨウ</t>
    </rPh>
    <rPh sb="12" eb="13">
      <t>カン</t>
    </rPh>
    <rPh sb="15" eb="17">
      <t>トリクミ</t>
    </rPh>
    <phoneticPr fontId="2"/>
  </si>
  <si>
    <t>ポリ塩化ビフェニル除く
合計</t>
    <phoneticPr fontId="2"/>
  </si>
  <si>
    <t xml:space="preserve">再生利用が難しい廃棄物については、優良認定業者を選定するようにする。
</t>
    <phoneticPr fontId="2"/>
  </si>
  <si>
    <t>電子マニフェストを導入する。</t>
    <phoneticPr fontId="2"/>
  </si>
  <si>
    <t>前年度の特別管理産業廃棄物の発生量が50トン以上の事業場ごとに１枚作成すること。</t>
    <rPh sb="4" eb="6">
      <t>トクベツ</t>
    </rPh>
    <rPh sb="6" eb="8">
      <t>カンリ</t>
    </rPh>
    <phoneticPr fontId="2"/>
  </si>
  <si>
    <t>(3)④欄には、当該事業場において生ずる特別管理産業廃棄物についての発生から最終処分が終了するまでの一連の処理の工程（当該処理を委託する場合は、委託の内容を含む。）を記入すること。</t>
    <rPh sb="20" eb="22">
      <t>トクベツ</t>
    </rPh>
    <rPh sb="22" eb="24">
      <t>カンリ</t>
    </rPh>
    <phoneticPr fontId="2"/>
  </si>
  <si>
    <t>「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rPh sb="5" eb="7">
      <t>トクベツ</t>
    </rPh>
    <rPh sb="7" eb="9">
      <t>カンリ</t>
    </rPh>
    <rPh sb="31" eb="33">
      <t>トクベツ</t>
    </rPh>
    <rPh sb="33" eb="35">
      <t>カンリ</t>
    </rPh>
    <rPh sb="80" eb="82">
      <t>トクベツ</t>
    </rPh>
    <rPh sb="82" eb="84">
      <t>カンリ</t>
    </rPh>
    <phoneticPr fontId="2"/>
  </si>
  <si>
    <t xml:space="preserve">      年　　月　　日</t>
    <rPh sb="6" eb="7">
      <t>トシ</t>
    </rPh>
    <phoneticPr fontId="2"/>
  </si>
  <si>
    <t xml:space="preserve">     年４月１日　～　      年３月３１日</t>
    <rPh sb="5" eb="6">
      <t>ネン</t>
    </rPh>
    <rPh sb="7" eb="8">
      <t>ガツ</t>
    </rPh>
    <rPh sb="9" eb="10">
      <t>ニチ</t>
    </rPh>
    <rPh sb="19" eb="20">
      <t>ネン</t>
    </rPh>
    <rPh sb="21" eb="22">
      <t>ガツ</t>
    </rPh>
    <rPh sb="24" eb="25">
      <t>ニチ</t>
    </rPh>
    <phoneticPr fontId="2"/>
  </si>
  <si>
    <t xml:space="preserve">      年      月　    日</t>
    <rPh sb="6" eb="7">
      <t>トシ</t>
    </rPh>
    <phoneticPr fontId="2"/>
  </si>
  <si>
    <t xml:space="preserve">      年４月１日　～      年３月３１日</t>
    <rPh sb="6" eb="7">
      <t>ネン</t>
    </rPh>
    <rPh sb="8" eb="9">
      <t>ガツ</t>
    </rPh>
    <rPh sb="10" eb="11">
      <t>ニチ</t>
    </rPh>
    <rPh sb="19" eb="20">
      <t>ネン</t>
    </rPh>
    <rPh sb="21" eb="22">
      <t>ガツ</t>
    </rPh>
    <rPh sb="24" eb="25">
      <t>ニチ</t>
    </rPh>
    <phoneticPr fontId="2"/>
  </si>
  <si>
    <t>【前年度（      年度）実績】　　　　　　</t>
    <rPh sb="11" eb="12">
      <t>ネン</t>
    </rPh>
    <rPh sb="12" eb="13">
      <t>ド</t>
    </rPh>
    <phoneticPr fontId="2"/>
  </si>
  <si>
    <t>【前年度（     年度）実績】</t>
    <rPh sb="10" eb="12">
      <t>ネンド</t>
    </rPh>
    <phoneticPr fontId="2"/>
  </si>
  <si>
    <t>【前年度（     年度）実績】　</t>
    <rPh sb="10" eb="12">
      <t>ネンド</t>
    </rPh>
    <phoneticPr fontId="2"/>
  </si>
  <si>
    <t>【前年度（      年度）実績】</t>
    <rPh sb="1" eb="4">
      <t>ゼンネンド</t>
    </rPh>
    <rPh sb="11" eb="13">
      <t>ネンド</t>
    </rPh>
    <rPh sb="14" eb="16">
      <t>ジッセキ</t>
    </rPh>
    <phoneticPr fontId="2"/>
  </si>
  <si>
    <t>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2"/>
  </si>
  <si>
    <t>「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rPh sb="5" eb="7">
      <t>トクベツ</t>
    </rPh>
    <rPh sb="7" eb="9">
      <t>カンリ</t>
    </rPh>
    <rPh sb="15" eb="17">
      <t>ウメタテ</t>
    </rPh>
    <rPh sb="17" eb="19">
      <t>ショブン</t>
    </rPh>
    <rPh sb="31" eb="33">
      <t>トクベツ</t>
    </rPh>
    <rPh sb="33" eb="35">
      <t>カンリ</t>
    </rPh>
    <rPh sb="47" eb="49">
      <t>ウメタテ</t>
    </rPh>
    <rPh sb="49" eb="51">
      <t>ショブン</t>
    </rPh>
    <rPh sb="53" eb="54">
      <t>リョウ</t>
    </rPh>
    <rPh sb="55" eb="57">
      <t>キニュウ</t>
    </rPh>
    <rPh sb="65" eb="67">
      <t>チュウカン</t>
    </rPh>
    <rPh sb="67" eb="69">
      <t>ショリ</t>
    </rPh>
    <rPh sb="70" eb="71">
      <t>オコナ</t>
    </rPh>
    <rPh sb="77" eb="79">
      <t>トクベツ</t>
    </rPh>
    <rPh sb="79" eb="81">
      <t>カンリ</t>
    </rPh>
    <rPh sb="81" eb="83">
      <t>サンギョウ</t>
    </rPh>
    <rPh sb="83" eb="86">
      <t>ハイキブツ</t>
    </rPh>
    <rPh sb="87" eb="89">
      <t>ガイトウ</t>
    </rPh>
    <rPh sb="95" eb="97">
      <t>サンギョウ</t>
    </rPh>
    <rPh sb="97" eb="100">
      <t>ハイキブツ</t>
    </rPh>
    <rPh sb="101" eb="103">
      <t>カイヨウ</t>
    </rPh>
    <rPh sb="103" eb="105">
      <t>トウニュウ</t>
    </rPh>
    <rPh sb="105" eb="107">
      <t>ショブン</t>
    </rPh>
    <rPh sb="115" eb="116">
      <t>リョウ</t>
    </rPh>
    <rPh sb="117" eb="118">
      <t>フク</t>
    </rPh>
    <rPh sb="120" eb="122">
      <t>キニュウ</t>
    </rPh>
    <phoneticPr fontId="2"/>
  </si>
  <si>
    <t>「電子情報処理組織の使用に関する事項」の欄には、前年度の特別管理産業廃棄物の全発生量（ポリ塩化ビフェニル廃棄物（令第２条の４第５号イからハまでに掲げるものをいう。）を除く。）を記入すること。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すること。</t>
    <rPh sb="133" eb="134">
      <t>ナド</t>
    </rPh>
    <rPh sb="135" eb="137">
      <t>ジョウホウ</t>
    </rPh>
    <rPh sb="137" eb="139">
      <t>ショリ</t>
    </rPh>
    <rPh sb="145" eb="147">
      <t>トウロク</t>
    </rPh>
    <rPh sb="148" eb="150">
      <t>コンナン</t>
    </rPh>
    <rPh sb="151" eb="153">
      <t>バアイ</t>
    </rPh>
    <rPh sb="156" eb="159">
      <t>ハイキブツ</t>
    </rPh>
    <rPh sb="160" eb="162">
      <t>ショリ</t>
    </rPh>
    <rPh sb="162" eb="163">
      <t>オヨ</t>
    </rPh>
    <rPh sb="164" eb="166">
      <t>セイソウ</t>
    </rPh>
    <rPh sb="167" eb="168">
      <t>カン</t>
    </rPh>
    <rPh sb="170" eb="172">
      <t>ホウリツ</t>
    </rPh>
    <rPh sb="172" eb="174">
      <t>セコウ</t>
    </rPh>
    <rPh sb="174" eb="176">
      <t>キソク</t>
    </rPh>
    <rPh sb="176" eb="177">
      <t>ダイ</t>
    </rPh>
    <rPh sb="178" eb="179">
      <t>ジョウ</t>
    </rPh>
    <rPh sb="185" eb="187">
      <t>ガイトウ</t>
    </rPh>
    <rPh sb="195" eb="196">
      <t>ムネ</t>
    </rPh>
    <rPh sb="196" eb="197">
      <t>オヨ</t>
    </rPh>
    <rPh sb="198" eb="200">
      <t>リユウ</t>
    </rPh>
    <rPh sb="201" eb="202">
      <t>フク</t>
    </rPh>
    <phoneticPr fontId="2"/>
  </si>
  <si>
    <t>「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rPh sb="1" eb="3">
      <t>トクベツ</t>
    </rPh>
    <rPh sb="3" eb="5">
      <t>カンリ</t>
    </rPh>
    <rPh sb="28" eb="30">
      <t>トクベツ</t>
    </rPh>
    <rPh sb="30" eb="32">
      <t>カンリ</t>
    </rPh>
    <rPh sb="95" eb="97">
      <t>イカ</t>
    </rPh>
    <rPh sb="98" eb="99">
      <t>レイ</t>
    </rPh>
    <phoneticPr fontId="2"/>
  </si>
  <si>
    <t>製造品出荷額（令和　年度実績）　100,000千円</t>
    <rPh sb="0" eb="3">
      <t>セイゾウヒン</t>
    </rPh>
    <rPh sb="3" eb="5">
      <t>シュッカ</t>
    </rPh>
    <rPh sb="5" eb="6">
      <t>ガク</t>
    </rPh>
    <rPh sb="7" eb="8">
      <t>レイ</t>
    </rPh>
    <rPh sb="8" eb="9">
      <t>ワ</t>
    </rPh>
    <rPh sb="10" eb="12">
      <t>ネンド</t>
    </rPh>
    <rPh sb="12" eb="14">
      <t>ジッセキ</t>
    </rPh>
    <rPh sb="23" eb="24">
      <t>セン</t>
    </rPh>
    <rPh sb="24" eb="25">
      <t>エン</t>
    </rPh>
    <phoneticPr fontId="2"/>
  </si>
  <si>
    <r>
      <t>様式第二号の十三</t>
    </r>
    <r>
      <rPr>
        <sz val="11"/>
        <rFont val="ＭＳ 明朝"/>
        <family val="1"/>
        <charset val="128"/>
      </rPr>
      <t>(第八条の十七の二関係)</t>
    </r>
    <rPh sb="6" eb="8">
      <t>ジュウサン</t>
    </rPh>
    <rPh sb="13" eb="15">
      <t>ジュウナナ</t>
    </rPh>
    <rPh sb="16" eb="17">
      <t>ニ</t>
    </rPh>
    <phoneticPr fontId="2"/>
  </si>
  <si>
    <t>(日本産業規格　Ａ列４番)</t>
    <rPh sb="3" eb="5">
      <t>サンギョウ</t>
    </rPh>
    <phoneticPr fontId="2"/>
  </si>
  <si>
    <t>【例】を参考に作成すること。</t>
    <rPh sb="1" eb="2">
      <t>レイ</t>
    </rPh>
    <rPh sb="4" eb="6">
      <t>サンコウ</t>
    </rPh>
    <rPh sb="7" eb="9">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</si>
</sst>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00&quot;t&quot;"/>
    <numFmt numFmtId="185" formatCode="0.00_);[Red]\(0.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6"/>
      <name val="ＭＳ Ｐゴシック"/>
      <family val="3"/>
      <charset val="128"/>
    </font>
    <font>
      <sz val="11"/>
      <name val="ＭＳ 明朝"/>
      <family val="1"/>
      <charset val="128"/>
    </font>
    <font>
      <sz val="20"/>
      <name val="ＭＳ 明朝"/>
      <family val="1"/>
      <charset val="128"/>
    </font>
    <font>
      <b/>
      <sz val="11"/>
      <color indexed="8"/>
      <name val="ＭＳ Ｐゴシック"/>
      <family val="3"/>
      <charset val="128"/>
    </font>
    <font>
      <sz val="10"/>
      <name val="ＭＳ Ｐゴシック"/>
      <family val="3"/>
      <charset val="128"/>
    </font>
    <font>
      <sz val="11"/>
      <color indexed="10"/>
      <name val="ＭＳ Ｐ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scheme val="minor"/>
    </font>
    <font>
      <sz val="11"/>
      <color rgb="FFFFCC99"/>
      <name val="ＭＳ Ｐゴシック"/>
      <family val="3"/>
      <charset val="128"/>
      <scheme val="minor"/>
    </font>
    <font>
      <sz val="14"/>
      <color rgb="FFFF0000"/>
      <name val="HGS創英角ﾎﾟｯﾌﾟ体"/>
      <family val="3"/>
      <charset val="128"/>
    </font>
    <font>
      <sz val="16"/>
      <color theme="1"/>
      <name val="ＭＳ 明朝"/>
      <family val="1"/>
      <charset val="128"/>
    </font>
    <font>
      <sz val="11"/>
      <color rgb="FFFF0000"/>
      <name val="ＭＳ Ｐゴシック"/>
      <family val="3"/>
      <charset val="128"/>
    </font>
    <font>
      <sz val="16"/>
      <color rgb="FFFF0000"/>
      <name val="HGS創英角ﾎﾟｯﾌﾟ体"/>
      <family val="3"/>
      <charset val="128"/>
    </font>
  </fonts>
  <fills count="4">
    <fill>
      <patternFill patternType="none"/>
    </fill>
    <fill>
      <patternFill patternType="gray125"/>
    </fill>
    <fill>
      <patternFill patternType="solid">
        <fgColor rgb="FFFFCC99"/>
        <bgColor indexed="64"/>
      </patternFill>
    </fill>
    <fill>
      <patternFill patternType="solid">
        <fgColor theme="9" tint="0.39997558519241921"/>
        <bgColor indexed="64"/>
      </patternFill>
    </fill>
  </fills>
  <borders count="132">
    <border>
      <left/>
      <right/>
      <top/>
      <bottom/>
      <diagonal/>
    </border>
    <border>
      <left/>
      <right style="medium">
        <color indexed="8"/>
      </right>
      <top style="medium">
        <color indexed="8"/>
      </top>
      <bottom style="medium">
        <color indexed="8"/>
      </bottom>
      <diagonal/>
    </border>
    <border>
      <left/>
      <right style="medium">
        <color indexed="8"/>
      </right>
      <top/>
      <bottom style="medium">
        <color indexed="8"/>
      </bottom>
      <diagonal/>
    </border>
    <border>
      <left/>
      <right/>
      <top/>
      <bottom style="medium">
        <color indexed="8"/>
      </bottom>
      <diagonal/>
    </border>
    <border>
      <left style="medium">
        <color indexed="8"/>
      </left>
      <right/>
      <top/>
      <bottom/>
      <diagonal/>
    </border>
    <border>
      <left style="medium">
        <color indexed="64"/>
      </left>
      <right/>
      <top/>
      <bottom/>
      <diagonal/>
    </border>
    <border>
      <left style="medium">
        <color indexed="64"/>
      </left>
      <right/>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hair">
        <color indexed="64"/>
      </top>
      <bottom/>
      <diagonal/>
    </border>
    <border>
      <left/>
      <right style="thin">
        <color indexed="64"/>
      </right>
      <top style="hair">
        <color indexed="64"/>
      </top>
      <bottom style="hair">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medium">
        <color indexed="64"/>
      </left>
      <right/>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right style="medium">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64"/>
      </top>
      <bottom/>
      <diagonal/>
    </border>
  </borders>
  <cellStyleXfs count="3">
    <xf numFmtId="0" fontId="0" fillId="0" borderId="0">
      <alignment vertical="center"/>
    </xf>
    <xf numFmtId="38" fontId="12" fillId="0" borderId="0" applyFont="0" applyFill="0" applyBorder="0" applyAlignment="0" applyProtection="0">
      <alignment vertical="center"/>
    </xf>
    <xf numFmtId="0" fontId="12" fillId="0" borderId="0">
      <alignment vertical="center"/>
    </xf>
  </cellStyleXfs>
  <cellXfs count="394">
    <xf numFmtId="0" fontId="0" fillId="0" borderId="0" xfId="0">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2" xfId="0" applyFont="1" applyBorder="1" applyAlignment="1">
      <alignment horizontal="distributed" vertical="center" wrapText="1" indent="1"/>
    </xf>
    <xf numFmtId="0" fontId="3" fillId="0" borderId="2" xfId="0" applyFont="1" applyBorder="1" applyAlignment="1">
      <alignment horizontal="right" vertical="center" wrapText="1"/>
    </xf>
    <xf numFmtId="0" fontId="3" fillId="0" borderId="0" xfId="0" applyFont="1" applyBorder="1" applyAlignment="1">
      <alignment horizontal="center" vertical="center"/>
    </xf>
    <xf numFmtId="0" fontId="4" fillId="0" borderId="3" xfId="0" applyFont="1" applyBorder="1" applyAlignment="1">
      <alignment vertical="center"/>
    </xf>
    <xf numFmtId="0" fontId="4" fillId="0" borderId="0" xfId="0" applyFont="1" applyBorder="1" applyAlignment="1">
      <alignment vertical="center"/>
    </xf>
    <xf numFmtId="0" fontId="3" fillId="0" borderId="4" xfId="0" applyFont="1" applyBorder="1" applyAlignment="1">
      <alignment horizontal="justify"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6" fillId="0" borderId="5" xfId="0" applyFont="1" applyBorder="1" applyAlignment="1">
      <alignment horizontal="center" vertical="center"/>
    </xf>
    <xf numFmtId="0" fontId="6" fillId="0" borderId="5" xfId="0" applyFont="1" applyBorder="1" applyAlignment="1">
      <alignment vertical="top"/>
    </xf>
    <xf numFmtId="0" fontId="6" fillId="0" borderId="6" xfId="0" applyFont="1" applyBorder="1" applyAlignment="1">
      <alignment vertical="center"/>
    </xf>
    <xf numFmtId="0" fontId="6" fillId="0" borderId="5" xfId="0" applyFont="1" applyBorder="1" applyAlignment="1">
      <alignment vertical="center"/>
    </xf>
    <xf numFmtId="0" fontId="3" fillId="0" borderId="7" xfId="0" applyFont="1" applyBorder="1" applyAlignment="1">
      <alignment horizontal="distributed" vertical="center" wrapText="1" indent="1"/>
    </xf>
    <xf numFmtId="0" fontId="12" fillId="0" borderId="0" xfId="2">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Border="1" applyAlignment="1">
      <alignment horizontal="center" vertical="center"/>
    </xf>
    <xf numFmtId="0" fontId="0" fillId="0" borderId="14" xfId="0" applyBorder="1" applyAlignment="1">
      <alignment horizontal="center" vertical="center"/>
    </xf>
    <xf numFmtId="0" fontId="1" fillId="2" borderId="15" xfId="1" applyNumberFormat="1" applyFont="1" applyFill="1" applyBorder="1" applyAlignment="1">
      <alignment horizontal="center" vertical="center" shrinkToFit="1"/>
    </xf>
    <xf numFmtId="0" fontId="1" fillId="2" borderId="16" xfId="1" applyNumberFormat="1" applyFont="1" applyFill="1" applyBorder="1" applyAlignment="1">
      <alignment horizontal="center" vertical="center" shrinkToFit="1"/>
    </xf>
    <xf numFmtId="0" fontId="1" fillId="2" borderId="17" xfId="1" applyNumberFormat="1" applyFont="1" applyFill="1" applyBorder="1" applyAlignment="1">
      <alignment horizontal="center" vertical="center" shrinkToFit="1"/>
    </xf>
    <xf numFmtId="38" fontId="12" fillId="2" borderId="9" xfId="1" applyFont="1" applyFill="1" applyBorder="1" applyAlignment="1">
      <alignment horizontal="center" vertical="center" wrapText="1"/>
    </xf>
    <xf numFmtId="38" fontId="12" fillId="2" borderId="11" xfId="1" applyFont="1" applyFill="1" applyBorder="1">
      <alignment vertical="center"/>
    </xf>
    <xf numFmtId="38" fontId="12" fillId="2" borderId="18" xfId="1" applyFont="1" applyFill="1" applyBorder="1">
      <alignment vertical="center"/>
    </xf>
    <xf numFmtId="38" fontId="12" fillId="2" borderId="19" xfId="1" applyFont="1" applyFill="1" applyBorder="1">
      <alignment vertical="center"/>
    </xf>
    <xf numFmtId="38" fontId="12" fillId="2" borderId="20" xfId="1" applyFont="1" applyFill="1" applyBorder="1">
      <alignment vertical="center"/>
    </xf>
    <xf numFmtId="38" fontId="12" fillId="2" borderId="21" xfId="1" applyFont="1" applyFill="1" applyBorder="1">
      <alignment vertical="center"/>
    </xf>
    <xf numFmtId="38" fontId="12" fillId="2" borderId="22" xfId="1" applyFont="1" applyFill="1" applyBorder="1">
      <alignment vertical="center"/>
    </xf>
    <xf numFmtId="38" fontId="12" fillId="2" borderId="23" xfId="1" applyFont="1" applyFill="1" applyBorder="1" applyAlignment="1">
      <alignment horizontal="center" vertical="center" wrapText="1"/>
    </xf>
    <xf numFmtId="38" fontId="12" fillId="2" borderId="24" xfId="1" applyFont="1" applyFill="1" applyBorder="1">
      <alignment vertical="center"/>
    </xf>
    <xf numFmtId="38" fontId="12" fillId="2" borderId="25" xfId="1" applyFont="1" applyFill="1" applyBorder="1">
      <alignment vertical="center"/>
    </xf>
    <xf numFmtId="38" fontId="12" fillId="2" borderId="26" xfId="1" applyFont="1" applyFill="1" applyBorder="1">
      <alignment vertical="center"/>
    </xf>
    <xf numFmtId="38" fontId="12" fillId="2" borderId="27" xfId="1" applyFont="1" applyFill="1" applyBorder="1">
      <alignment vertical="center"/>
    </xf>
    <xf numFmtId="38" fontId="12" fillId="2" borderId="28" xfId="1" applyFont="1" applyFill="1" applyBorder="1">
      <alignment vertical="center"/>
    </xf>
    <xf numFmtId="38" fontId="12" fillId="2" borderId="29" xfId="1" applyFont="1" applyFill="1" applyBorder="1">
      <alignment vertical="center"/>
    </xf>
    <xf numFmtId="38" fontId="12" fillId="2" borderId="30" xfId="1" applyFont="1" applyFill="1" applyBorder="1">
      <alignment vertical="center"/>
    </xf>
    <xf numFmtId="38" fontId="12" fillId="2" borderId="31" xfId="1" applyFont="1" applyFill="1" applyBorder="1">
      <alignment vertical="center"/>
    </xf>
    <xf numFmtId="181" fontId="12" fillId="2" borderId="32" xfId="1" applyNumberFormat="1" applyFont="1" applyFill="1" applyBorder="1">
      <alignment vertical="center"/>
    </xf>
    <xf numFmtId="181" fontId="12" fillId="2" borderId="33" xfId="1" applyNumberFormat="1" applyFont="1" applyFill="1" applyBorder="1">
      <alignment vertical="center"/>
    </xf>
    <xf numFmtId="181" fontId="12" fillId="2" borderId="34" xfId="1" applyNumberFormat="1" applyFont="1" applyFill="1" applyBorder="1">
      <alignment vertical="center"/>
    </xf>
    <xf numFmtId="181" fontId="12" fillId="2" borderId="31" xfId="1" applyNumberFormat="1" applyFont="1" applyFill="1" applyBorder="1">
      <alignment vertical="center"/>
    </xf>
    <xf numFmtId="181" fontId="12" fillId="2" borderId="17" xfId="1" applyNumberFormat="1" applyFont="1" applyFill="1" applyBorder="1">
      <alignment vertical="center"/>
    </xf>
    <xf numFmtId="0" fontId="0" fillId="0" borderId="0" xfId="0" applyAlignment="1">
      <alignment vertical="center" wrapText="1"/>
    </xf>
    <xf numFmtId="0" fontId="0" fillId="0" borderId="35" xfId="0" applyBorder="1">
      <alignment vertical="center"/>
    </xf>
    <xf numFmtId="0" fontId="0" fillId="0" borderId="36" xfId="0" applyBorder="1">
      <alignment vertical="center"/>
    </xf>
    <xf numFmtId="0" fontId="0" fillId="2" borderId="37" xfId="0" applyFill="1" applyBorder="1" applyAlignment="1">
      <alignment vertical="center"/>
    </xf>
    <xf numFmtId="38" fontId="12" fillId="2" borderId="38" xfId="1" applyFont="1" applyFill="1" applyBorder="1" applyAlignment="1">
      <alignment vertical="center"/>
    </xf>
    <xf numFmtId="0" fontId="0" fillId="2" borderId="37" xfId="0" applyFill="1" applyBorder="1" applyAlignment="1">
      <alignment vertical="center" wrapText="1"/>
    </xf>
    <xf numFmtId="38" fontId="12" fillId="2" borderId="37" xfId="1" applyFont="1" applyFill="1" applyBorder="1" applyAlignment="1">
      <alignment vertical="center" wrapText="1"/>
    </xf>
    <xf numFmtId="38" fontId="13" fillId="2" borderId="39" xfId="1" applyFont="1" applyFill="1" applyBorder="1" applyAlignment="1">
      <alignment vertical="center"/>
    </xf>
    <xf numFmtId="38" fontId="13" fillId="2" borderId="40" xfId="1" applyFont="1" applyFill="1" applyBorder="1" applyAlignment="1">
      <alignment vertical="center"/>
    </xf>
    <xf numFmtId="38" fontId="13" fillId="2" borderId="40" xfId="1" applyFont="1" applyFill="1" applyBorder="1" applyAlignment="1">
      <alignment vertical="center" wrapText="1"/>
    </xf>
    <xf numFmtId="0" fontId="0" fillId="0" borderId="0" xfId="0" applyFont="1">
      <alignment vertical="center"/>
    </xf>
    <xf numFmtId="0" fontId="5"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24" xfId="0" applyFont="1" applyFill="1" applyBorder="1" applyAlignment="1">
      <alignment horizontal="center" vertical="center"/>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0" borderId="43" xfId="0" applyFont="1" applyFill="1" applyBorder="1" applyAlignment="1" applyProtection="1">
      <alignment horizontal="right" vertical="center" wrapText="1"/>
      <protection locked="0"/>
    </xf>
    <xf numFmtId="0" fontId="5" fillId="2" borderId="5" xfId="0" applyFont="1" applyFill="1" applyBorder="1" applyAlignment="1">
      <alignment horizontal="justify" vertical="center" wrapText="1"/>
    </xf>
    <xf numFmtId="0" fontId="5" fillId="2" borderId="0" xfId="0" applyFont="1" applyFill="1" applyBorder="1" applyAlignment="1">
      <alignment horizontal="justify" vertical="center" wrapText="1"/>
    </xf>
    <xf numFmtId="0" fontId="5" fillId="2" borderId="43"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5" fillId="2" borderId="0" xfId="0" applyFont="1" applyFill="1" applyBorder="1" applyAlignment="1">
      <alignment horizontal="justify" vertical="center" wrapText="1"/>
    </xf>
    <xf numFmtId="0" fontId="5" fillId="2" borderId="43" xfId="0" applyFont="1" applyFill="1" applyBorder="1" applyAlignment="1">
      <alignment horizontal="justify" vertical="center" wrapText="1"/>
    </xf>
    <xf numFmtId="0" fontId="0" fillId="2" borderId="5" xfId="0" applyFont="1" applyFill="1" applyBorder="1">
      <alignment vertical="center"/>
    </xf>
    <xf numFmtId="0" fontId="5" fillId="2" borderId="0" xfId="0" applyFont="1" applyFill="1" applyBorder="1" applyAlignment="1">
      <alignment horizontal="right" vertical="center" wrapText="1"/>
    </xf>
    <xf numFmtId="0" fontId="5" fillId="2" borderId="0" xfId="0" applyFont="1" applyFill="1" applyBorder="1" applyAlignment="1">
      <alignment horizontal="right" vertical="center" wrapText="1"/>
    </xf>
    <xf numFmtId="0" fontId="0" fillId="2" borderId="0" xfId="0" applyFont="1" applyFill="1" applyAlignment="1">
      <alignment vertical="center"/>
    </xf>
    <xf numFmtId="0" fontId="5" fillId="2" borderId="0" xfId="0" applyFont="1" applyFill="1" applyBorder="1" applyAlignment="1">
      <alignment vertical="center" wrapText="1"/>
    </xf>
    <xf numFmtId="0" fontId="0" fillId="2" borderId="0" xfId="0" applyFont="1" applyFill="1" applyBorder="1">
      <alignment vertical="center"/>
    </xf>
    <xf numFmtId="0" fontId="0" fillId="2" borderId="0" xfId="0" applyFont="1" applyFill="1" applyBorder="1" applyAlignment="1">
      <alignment horizontal="right" vertical="center"/>
    </xf>
    <xf numFmtId="0" fontId="5" fillId="0" borderId="43" xfId="0" applyFont="1" applyFill="1" applyBorder="1" applyAlignment="1" applyProtection="1">
      <alignment horizontal="left" vertical="center" wrapText="1"/>
      <protection locked="0"/>
    </xf>
    <xf numFmtId="0" fontId="5" fillId="0" borderId="0" xfId="0" applyFont="1" applyBorder="1" applyAlignment="1">
      <alignment horizontal="left" vertical="center" wrapText="1"/>
    </xf>
    <xf numFmtId="0" fontId="0" fillId="0" borderId="0" xfId="0" applyFont="1" applyBorder="1">
      <alignment vertical="center"/>
    </xf>
    <xf numFmtId="0" fontId="5" fillId="2" borderId="5" xfId="0" applyFont="1" applyFill="1" applyBorder="1" applyAlignment="1">
      <alignment vertical="center"/>
    </xf>
    <xf numFmtId="0" fontId="5" fillId="2" borderId="0" xfId="0" applyFont="1" applyFill="1" applyBorder="1" applyAlignment="1">
      <alignment horizontal="right" vertical="center"/>
    </xf>
    <xf numFmtId="0" fontId="5" fillId="0" borderId="43" xfId="0" applyFont="1" applyFill="1" applyBorder="1" applyAlignment="1" applyProtection="1">
      <alignment horizontal="left" vertical="center"/>
      <protection locked="0"/>
    </xf>
    <xf numFmtId="0" fontId="5" fillId="2" borderId="44" xfId="0" applyFont="1" applyFill="1" applyBorder="1" applyAlignment="1">
      <alignment horizontal="distributed" vertical="center" wrapText="1"/>
    </xf>
    <xf numFmtId="0" fontId="5" fillId="2" borderId="45" xfId="0" applyFont="1" applyFill="1" applyBorder="1" applyAlignment="1">
      <alignment horizontal="distributed" vertical="center" wrapText="1"/>
    </xf>
    <xf numFmtId="0" fontId="5" fillId="0" borderId="0" xfId="0" applyFont="1" applyAlignment="1">
      <alignment horizontal="right" vertical="center"/>
    </xf>
    <xf numFmtId="0" fontId="0" fillId="0" borderId="46" xfId="2" applyFont="1" applyBorder="1" applyAlignment="1">
      <alignment horizontal="center" vertical="center"/>
    </xf>
    <xf numFmtId="0" fontId="0" fillId="0" borderId="46" xfId="2" applyFont="1" applyBorder="1">
      <alignment vertical="center"/>
    </xf>
    <xf numFmtId="38" fontId="12" fillId="0" borderId="46" xfId="1" applyFont="1" applyBorder="1" applyAlignment="1">
      <alignment horizontal="center" vertical="center"/>
    </xf>
    <xf numFmtId="0" fontId="14" fillId="0" borderId="43" xfId="0" applyFont="1" applyFill="1" applyBorder="1" applyAlignment="1" applyProtection="1">
      <alignment horizontal="right" vertical="center" wrapText="1"/>
      <protection locked="0"/>
    </xf>
    <xf numFmtId="0" fontId="14" fillId="0" borderId="43" xfId="0" applyFont="1" applyFill="1" applyBorder="1" applyAlignment="1" applyProtection="1">
      <alignment horizontal="left" vertical="center" wrapText="1"/>
      <protection locked="0"/>
    </xf>
    <xf numFmtId="185" fontId="12" fillId="0" borderId="47" xfId="1" applyNumberFormat="1" applyFont="1" applyFill="1" applyBorder="1" applyProtection="1">
      <alignment vertical="center"/>
      <protection locked="0"/>
    </xf>
    <xf numFmtId="185" fontId="12" fillId="0" borderId="48" xfId="1" applyNumberFormat="1" applyFont="1" applyFill="1" applyBorder="1" applyProtection="1">
      <alignment vertical="center"/>
      <protection locked="0"/>
    </xf>
    <xf numFmtId="185" fontId="12" fillId="0" borderId="49" xfId="1" applyNumberFormat="1" applyFont="1" applyFill="1" applyBorder="1" applyProtection="1">
      <alignment vertical="center"/>
      <protection locked="0"/>
    </xf>
    <xf numFmtId="185" fontId="12" fillId="0" borderId="50" xfId="1" applyNumberFormat="1" applyFont="1" applyFill="1" applyBorder="1" applyProtection="1">
      <alignment vertical="center"/>
      <protection locked="0"/>
    </xf>
    <xf numFmtId="185" fontId="12" fillId="0" borderId="51" xfId="1" applyNumberFormat="1" applyFont="1" applyFill="1" applyBorder="1" applyProtection="1">
      <alignment vertical="center"/>
      <protection locked="0"/>
    </xf>
    <xf numFmtId="185" fontId="12" fillId="0" borderId="52" xfId="1" applyNumberFormat="1" applyFont="1" applyFill="1" applyBorder="1" applyProtection="1">
      <alignment vertical="center"/>
      <protection locked="0"/>
    </xf>
    <xf numFmtId="185" fontId="12" fillId="0" borderId="53" xfId="1" applyNumberFormat="1" applyFont="1" applyFill="1" applyBorder="1" applyProtection="1">
      <alignment vertical="center"/>
      <protection locked="0"/>
    </xf>
    <xf numFmtId="185" fontId="12" fillId="0" borderId="54" xfId="1" applyNumberFormat="1" applyFont="1" applyFill="1" applyBorder="1" applyProtection="1">
      <alignment vertical="center"/>
      <protection locked="0"/>
    </xf>
    <xf numFmtId="185" fontId="12" fillId="0" borderId="55" xfId="1" applyNumberFormat="1" applyFont="1" applyFill="1" applyBorder="1" applyProtection="1">
      <alignment vertical="center"/>
      <protection locked="0"/>
    </xf>
    <xf numFmtId="185" fontId="12" fillId="0" borderId="56" xfId="1" applyNumberFormat="1" applyFont="1" applyFill="1" applyBorder="1" applyProtection="1">
      <alignment vertical="center"/>
      <protection locked="0"/>
    </xf>
    <xf numFmtId="185" fontId="12" fillId="0" borderId="39" xfId="1" applyNumberFormat="1" applyFont="1" applyFill="1" applyBorder="1" applyProtection="1">
      <alignment vertical="center"/>
      <protection locked="0"/>
    </xf>
    <xf numFmtId="185" fontId="12" fillId="0" borderId="40" xfId="1" applyNumberFormat="1" applyFont="1" applyFill="1" applyBorder="1" applyProtection="1">
      <alignment vertical="center"/>
      <protection locked="0"/>
    </xf>
    <xf numFmtId="185" fontId="12" fillId="0" borderId="57" xfId="1" applyNumberFormat="1" applyFont="1" applyFill="1" applyBorder="1" applyProtection="1">
      <alignment vertical="center"/>
      <protection locked="0"/>
    </xf>
    <xf numFmtId="185" fontId="12" fillId="0" borderId="58" xfId="1" applyNumberFormat="1" applyFont="1" applyFill="1" applyBorder="1" applyProtection="1">
      <alignment vertical="center"/>
      <protection locked="0"/>
    </xf>
    <xf numFmtId="185" fontId="12" fillId="0" borderId="59" xfId="1" applyNumberFormat="1" applyFont="1" applyFill="1" applyBorder="1" applyProtection="1">
      <alignment vertical="center"/>
      <protection locked="0"/>
    </xf>
    <xf numFmtId="185" fontId="12" fillId="0" borderId="60" xfId="1" applyNumberFormat="1" applyFont="1" applyFill="1" applyBorder="1" applyProtection="1">
      <alignment vertical="center"/>
      <protection locked="0"/>
    </xf>
    <xf numFmtId="38" fontId="13" fillId="2" borderId="55" xfId="1" applyFont="1" applyFill="1" applyBorder="1" applyAlignment="1">
      <alignment vertical="center"/>
    </xf>
    <xf numFmtId="38" fontId="13" fillId="2" borderId="56" xfId="1" applyFont="1" applyFill="1" applyBorder="1" applyAlignment="1">
      <alignment vertical="center"/>
    </xf>
    <xf numFmtId="38" fontId="13" fillId="2" borderId="56" xfId="1" applyFont="1" applyFill="1" applyBorder="1" applyAlignment="1">
      <alignment vertical="center" wrapText="1"/>
    </xf>
    <xf numFmtId="0" fontId="1" fillId="2" borderId="38" xfId="1" applyNumberFormat="1" applyFont="1" applyFill="1" applyBorder="1" applyAlignment="1">
      <alignment horizontal="center" vertical="center" shrinkToFit="1"/>
    </xf>
    <xf numFmtId="0" fontId="0" fillId="2" borderId="61" xfId="0" applyFill="1" applyBorder="1" applyAlignment="1">
      <alignment vertical="center"/>
    </xf>
    <xf numFmtId="0" fontId="0" fillId="2" borderId="61" xfId="0" applyFill="1" applyBorder="1" applyAlignment="1">
      <alignment vertical="center" wrapText="1"/>
    </xf>
    <xf numFmtId="38" fontId="12" fillId="2" borderId="62" xfId="1" applyFont="1" applyFill="1" applyBorder="1" applyAlignment="1">
      <alignment horizontal="center" vertical="center" wrapText="1"/>
    </xf>
    <xf numFmtId="38" fontId="12" fillId="2" borderId="63" xfId="1" applyFont="1" applyFill="1" applyBorder="1">
      <alignment vertical="center"/>
    </xf>
    <xf numFmtId="38" fontId="5" fillId="2" borderId="42" xfId="1" applyFont="1" applyFill="1" applyBorder="1" applyAlignment="1">
      <alignment horizontal="center" vertical="center"/>
    </xf>
    <xf numFmtId="0" fontId="8" fillId="2" borderId="37" xfId="0" applyFont="1" applyFill="1" applyBorder="1" applyAlignment="1">
      <alignment vertical="center" wrapText="1"/>
    </xf>
    <xf numFmtId="0" fontId="0" fillId="2" borderId="64" xfId="0" applyFill="1" applyBorder="1" applyAlignment="1">
      <alignment vertical="center" wrapText="1"/>
    </xf>
    <xf numFmtId="0" fontId="1" fillId="2" borderId="65" xfId="1" applyNumberFormat="1" applyFont="1" applyFill="1" applyBorder="1" applyAlignment="1">
      <alignment horizontal="center" vertical="center" shrinkToFit="1"/>
    </xf>
    <xf numFmtId="38" fontId="13" fillId="2" borderId="0" xfId="1" applyFont="1" applyFill="1" applyBorder="1" applyAlignment="1">
      <alignment vertical="center"/>
    </xf>
    <xf numFmtId="0" fontId="0" fillId="2" borderId="66" xfId="0" applyFill="1" applyBorder="1" applyAlignment="1">
      <alignment vertical="center" wrapText="1"/>
    </xf>
    <xf numFmtId="38" fontId="12" fillId="2" borderId="61" xfId="1" applyFont="1" applyFill="1" applyBorder="1" applyAlignment="1">
      <alignment vertical="center" wrapText="1"/>
    </xf>
    <xf numFmtId="0" fontId="8" fillId="2" borderId="44" xfId="0" applyFont="1" applyFill="1" applyBorder="1" applyAlignment="1">
      <alignment vertical="center" wrapText="1"/>
    </xf>
    <xf numFmtId="0" fontId="0" fillId="2" borderId="67" xfId="0" applyFill="1" applyBorder="1" applyAlignment="1">
      <alignment vertical="center" wrapText="1"/>
    </xf>
    <xf numFmtId="38" fontId="5" fillId="2" borderId="68" xfId="1" applyFont="1" applyFill="1" applyBorder="1" applyAlignment="1">
      <alignment vertical="center"/>
    </xf>
    <xf numFmtId="38" fontId="5" fillId="2" borderId="69" xfId="1" applyFont="1" applyFill="1" applyBorder="1" applyAlignment="1">
      <alignment vertical="center"/>
    </xf>
    <xf numFmtId="0" fontId="15" fillId="0" borderId="2" xfId="0" applyFont="1" applyBorder="1" applyAlignment="1">
      <alignment horizontal="justify" vertical="center" wrapText="1"/>
    </xf>
    <xf numFmtId="185" fontId="12" fillId="0" borderId="47" xfId="1" applyNumberFormat="1" applyFont="1" applyFill="1" applyBorder="1" applyProtection="1">
      <alignment vertical="center"/>
    </xf>
    <xf numFmtId="185" fontId="12" fillId="0" borderId="48" xfId="1" applyNumberFormat="1" applyFont="1" applyFill="1" applyBorder="1" applyProtection="1">
      <alignment vertical="center"/>
    </xf>
    <xf numFmtId="185" fontId="12" fillId="0" borderId="49" xfId="1" applyNumberFormat="1" applyFont="1" applyFill="1" applyBorder="1" applyProtection="1">
      <alignment vertical="center"/>
    </xf>
    <xf numFmtId="185" fontId="12" fillId="0" borderId="50" xfId="1" applyNumberFormat="1" applyFont="1" applyFill="1" applyBorder="1" applyProtection="1">
      <alignment vertical="center"/>
    </xf>
    <xf numFmtId="185" fontId="12" fillId="0" borderId="51" xfId="1" applyNumberFormat="1" applyFont="1" applyFill="1" applyBorder="1" applyProtection="1">
      <alignment vertical="center"/>
    </xf>
    <xf numFmtId="185" fontId="12" fillId="0" borderId="52" xfId="1" applyNumberFormat="1" applyFont="1" applyFill="1" applyBorder="1" applyProtection="1">
      <alignment vertical="center"/>
    </xf>
    <xf numFmtId="185" fontId="12" fillId="0" borderId="53" xfId="1" applyNumberFormat="1" applyFont="1" applyFill="1" applyBorder="1" applyProtection="1">
      <alignment vertical="center"/>
    </xf>
    <xf numFmtId="185" fontId="12" fillId="0" borderId="54" xfId="1" applyNumberFormat="1" applyFont="1" applyFill="1" applyBorder="1" applyProtection="1">
      <alignment vertical="center"/>
    </xf>
    <xf numFmtId="185" fontId="12" fillId="0" borderId="59" xfId="1" applyNumberFormat="1" applyFont="1" applyFill="1" applyBorder="1" applyProtection="1">
      <alignment vertical="center"/>
    </xf>
    <xf numFmtId="185" fontId="12" fillId="0" borderId="60" xfId="1" applyNumberFormat="1" applyFont="1" applyFill="1" applyBorder="1" applyProtection="1">
      <alignment vertical="center"/>
    </xf>
    <xf numFmtId="185" fontId="12" fillId="0" borderId="70" xfId="1" applyNumberFormat="1" applyFont="1" applyFill="1" applyBorder="1" applyProtection="1">
      <alignment vertical="center"/>
    </xf>
    <xf numFmtId="185" fontId="12" fillId="0" borderId="39" xfId="1" applyNumberFormat="1" applyFont="1" applyFill="1" applyBorder="1" applyProtection="1">
      <alignment vertical="center"/>
    </xf>
    <xf numFmtId="185" fontId="12" fillId="0" borderId="40" xfId="1" applyNumberFormat="1" applyFont="1" applyFill="1" applyBorder="1" applyProtection="1">
      <alignment vertical="center"/>
    </xf>
    <xf numFmtId="185" fontId="12" fillId="0" borderId="71" xfId="1" applyNumberFormat="1" applyFont="1" applyFill="1" applyBorder="1" applyProtection="1">
      <alignment vertical="center"/>
    </xf>
    <xf numFmtId="185" fontId="12" fillId="0" borderId="72" xfId="1" applyNumberFormat="1" applyFont="1" applyFill="1" applyBorder="1" applyProtection="1">
      <alignment vertical="center"/>
    </xf>
    <xf numFmtId="185" fontId="12" fillId="0" borderId="57" xfId="1" applyNumberFormat="1" applyFont="1" applyFill="1" applyBorder="1" applyProtection="1">
      <alignment vertical="center"/>
    </xf>
    <xf numFmtId="185" fontId="12" fillId="0" borderId="58" xfId="1" applyNumberFormat="1" applyFont="1" applyFill="1" applyBorder="1" applyProtection="1">
      <alignment vertical="center"/>
    </xf>
    <xf numFmtId="185" fontId="12" fillId="0" borderId="37" xfId="1" applyNumberFormat="1" applyFont="1" applyFill="1" applyBorder="1" applyProtection="1">
      <alignment vertical="center"/>
    </xf>
    <xf numFmtId="185" fontId="12" fillId="0" borderId="73" xfId="1" applyNumberFormat="1" applyFont="1" applyFill="1" applyBorder="1" applyProtection="1">
      <alignment vertical="center"/>
    </xf>
    <xf numFmtId="185" fontId="12" fillId="0" borderId="42" xfId="1" applyNumberFormat="1" applyFont="1" applyFill="1" applyBorder="1" applyProtection="1">
      <alignment vertical="center"/>
    </xf>
    <xf numFmtId="185" fontId="12" fillId="0" borderId="74" xfId="1" applyNumberFormat="1" applyFont="1" applyFill="1" applyBorder="1" applyProtection="1">
      <alignment vertical="center"/>
    </xf>
    <xf numFmtId="185" fontId="12" fillId="0" borderId="75" xfId="1" applyNumberFormat="1" applyFont="1" applyFill="1" applyBorder="1" applyProtection="1">
      <alignment vertical="center"/>
    </xf>
    <xf numFmtId="185" fontId="12" fillId="0" borderId="76" xfId="1" applyNumberFormat="1" applyFont="1" applyFill="1" applyBorder="1" applyProtection="1">
      <alignment vertical="center"/>
    </xf>
    <xf numFmtId="38" fontId="12" fillId="2" borderId="77" xfId="1" applyFont="1" applyFill="1" applyBorder="1" applyAlignment="1">
      <alignment vertical="center"/>
    </xf>
    <xf numFmtId="38" fontId="12" fillId="2" borderId="45" xfId="1" applyFont="1" applyFill="1" applyBorder="1" applyAlignment="1">
      <alignment vertical="center"/>
    </xf>
    <xf numFmtId="181" fontId="12" fillId="2" borderId="24" xfId="1" applyNumberFormat="1" applyFont="1" applyFill="1" applyBorder="1">
      <alignment vertical="center"/>
    </xf>
    <xf numFmtId="181" fontId="12" fillId="2" borderId="78" xfId="1" applyNumberFormat="1" applyFont="1" applyFill="1" applyBorder="1">
      <alignment vertical="center"/>
    </xf>
    <xf numFmtId="181" fontId="12" fillId="2" borderId="79" xfId="1" applyNumberFormat="1" applyFont="1" applyFill="1" applyBorder="1">
      <alignment vertical="center"/>
    </xf>
    <xf numFmtId="181" fontId="12" fillId="2" borderId="80" xfId="1" applyNumberFormat="1" applyFont="1" applyFill="1" applyBorder="1">
      <alignment vertical="center"/>
    </xf>
    <xf numFmtId="181" fontId="12" fillId="2" borderId="45" xfId="1" applyNumberFormat="1" applyFont="1" applyFill="1" applyBorder="1">
      <alignment vertical="center"/>
    </xf>
    <xf numFmtId="38" fontId="12" fillId="2" borderId="81" xfId="1" applyFont="1" applyFill="1" applyBorder="1">
      <alignment vertical="center"/>
    </xf>
    <xf numFmtId="38" fontId="12" fillId="2" borderId="82" xfId="1" applyFont="1" applyFill="1" applyBorder="1" applyAlignment="1">
      <alignment vertical="center" wrapText="1"/>
    </xf>
    <xf numFmtId="38" fontId="12" fillId="2" borderId="83" xfId="1" applyFont="1" applyFill="1" applyBorder="1" applyAlignment="1">
      <alignment vertical="center" wrapText="1"/>
    </xf>
    <xf numFmtId="181" fontId="12" fillId="2" borderId="81" xfId="1" applyNumberFormat="1" applyFont="1" applyFill="1" applyBorder="1">
      <alignment vertical="center"/>
    </xf>
    <xf numFmtId="181" fontId="12" fillId="2" borderId="43" xfId="1" applyNumberFormat="1" applyFont="1" applyFill="1" applyBorder="1">
      <alignment vertical="center"/>
    </xf>
    <xf numFmtId="0" fontId="0" fillId="3" borderId="84" xfId="0" applyFill="1" applyBorder="1">
      <alignment vertical="center"/>
    </xf>
    <xf numFmtId="0" fontId="5" fillId="2" borderId="5" xfId="0" applyFont="1" applyFill="1" applyBorder="1" applyAlignment="1">
      <alignment horizontal="left" vertical="center" wrapText="1" indent="1"/>
    </xf>
    <xf numFmtId="0" fontId="5" fillId="2" borderId="0" xfId="0" applyFont="1" applyFill="1" applyBorder="1" applyAlignment="1">
      <alignment horizontal="left" vertical="center" wrapText="1" indent="1"/>
    </xf>
    <xf numFmtId="0" fontId="5" fillId="2" borderId="43" xfId="0" applyFont="1" applyFill="1" applyBorder="1" applyAlignment="1">
      <alignment horizontal="left" vertical="center" wrapText="1" indent="1"/>
    </xf>
    <xf numFmtId="0" fontId="5" fillId="2" borderId="0" xfId="0" applyFont="1" applyFill="1" applyBorder="1" applyAlignment="1">
      <alignment horizontal="right" vertical="center" wrapText="1"/>
    </xf>
    <xf numFmtId="0" fontId="0" fillId="2" borderId="0" xfId="0" applyFont="1" applyFill="1" applyAlignment="1">
      <alignment vertical="center"/>
    </xf>
    <xf numFmtId="0" fontId="5" fillId="0" borderId="87" xfId="0" applyFont="1" applyFill="1" applyBorder="1" applyAlignment="1" applyProtection="1">
      <alignment horizontal="left" vertical="center" wrapText="1"/>
      <protection locked="0"/>
    </xf>
    <xf numFmtId="0" fontId="0" fillId="0" borderId="88"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0" fillId="0" borderId="88" xfId="0" applyFont="1" applyFill="1" applyBorder="1" applyAlignment="1" applyProtection="1">
      <alignment vertical="center" wrapText="1"/>
      <protection locked="0"/>
    </xf>
    <xf numFmtId="0" fontId="0" fillId="0" borderId="44" xfId="0" applyFont="1" applyFill="1" applyBorder="1" applyAlignment="1" applyProtection="1">
      <alignment vertical="center" wrapText="1"/>
      <protection locked="0"/>
    </xf>
    <xf numFmtId="0" fontId="5" fillId="2" borderId="87" xfId="0" applyFont="1" applyFill="1" applyBorder="1" applyAlignment="1">
      <alignment horizontal="distributed" vertical="center" wrapText="1" indent="1"/>
    </xf>
    <xf numFmtId="0" fontId="5" fillId="2" borderId="44" xfId="0" applyFont="1" applyFill="1" applyBorder="1" applyAlignment="1">
      <alignment horizontal="distributed" vertical="center" wrapText="1" indent="1"/>
    </xf>
    <xf numFmtId="0" fontId="5" fillId="2" borderId="41" xfId="0" applyFont="1" applyFill="1" applyBorder="1" applyAlignment="1">
      <alignment horizontal="justify" vertical="center" wrapText="1"/>
    </xf>
    <xf numFmtId="0" fontId="5" fillId="2" borderId="42" xfId="0" applyFont="1" applyFill="1" applyBorder="1" applyAlignment="1">
      <alignment horizontal="justify" vertical="center" wrapText="1"/>
    </xf>
    <xf numFmtId="0" fontId="5" fillId="2" borderId="24" xfId="0" applyFont="1" applyFill="1" applyBorder="1" applyAlignment="1">
      <alignment horizontal="justify" vertical="center" wrapText="1"/>
    </xf>
    <xf numFmtId="0" fontId="10" fillId="0" borderId="0" xfId="0" applyFont="1" applyBorder="1" applyAlignment="1">
      <alignment horizontal="justify" vertical="center"/>
    </xf>
    <xf numFmtId="0" fontId="0" fillId="0" borderId="0" xfId="0" applyFont="1" applyBorder="1" applyAlignment="1">
      <alignment vertical="center"/>
    </xf>
    <xf numFmtId="0" fontId="0" fillId="0" borderId="0" xfId="0" applyFont="1" applyAlignment="1">
      <alignment vertical="center"/>
    </xf>
    <xf numFmtId="0" fontId="5" fillId="2" borderId="0" xfId="0" applyFont="1" applyFill="1" applyBorder="1" applyAlignment="1">
      <alignment vertical="center" wrapText="1"/>
    </xf>
    <xf numFmtId="0" fontId="0" fillId="2" borderId="43" xfId="0" applyFont="1" applyFill="1" applyBorder="1" applyAlignment="1">
      <alignment vertical="center"/>
    </xf>
    <xf numFmtId="0" fontId="5" fillId="2" borderId="5" xfId="0" applyFont="1" applyFill="1" applyBorder="1" applyAlignment="1">
      <alignment horizontal="justify" vertical="center" wrapText="1"/>
    </xf>
    <xf numFmtId="0" fontId="5" fillId="2" borderId="0" xfId="0" applyFont="1" applyFill="1" applyBorder="1" applyAlignment="1">
      <alignment horizontal="justify" vertical="center" wrapText="1"/>
    </xf>
    <xf numFmtId="0" fontId="5" fillId="2" borderId="43" xfId="0" applyFont="1" applyFill="1" applyBorder="1" applyAlignment="1">
      <alignment horizontal="justify"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horizontal="center" vertical="center"/>
    </xf>
    <xf numFmtId="0" fontId="0" fillId="0" borderId="0" xfId="0" applyFont="1" applyBorder="1" applyAlignment="1">
      <alignment horizontal="center" vertical="center"/>
    </xf>
    <xf numFmtId="0" fontId="5" fillId="2" borderId="85" xfId="0" applyFont="1" applyFill="1" applyBorder="1" applyAlignment="1">
      <alignment horizontal="center" vertical="center" textRotation="255" wrapText="1"/>
    </xf>
    <xf numFmtId="0" fontId="5" fillId="2" borderId="86" xfId="0" applyFont="1" applyFill="1" applyBorder="1" applyAlignment="1">
      <alignment horizontal="center" vertical="center" textRotation="255" wrapText="1"/>
    </xf>
    <xf numFmtId="0" fontId="0" fillId="2" borderId="6" xfId="0" applyFont="1" applyFill="1" applyBorder="1" applyAlignment="1">
      <alignment horizontal="justify" vertical="center" wrapText="1"/>
    </xf>
    <xf numFmtId="0" fontId="0" fillId="2" borderId="73" xfId="0" applyFont="1" applyFill="1" applyBorder="1" applyAlignment="1">
      <alignment horizontal="justify" vertical="center" wrapText="1"/>
    </xf>
    <xf numFmtId="0" fontId="0" fillId="2" borderId="45" xfId="0" applyFont="1" applyFill="1" applyBorder="1" applyAlignment="1">
      <alignment horizontal="justify" vertical="center" wrapText="1"/>
    </xf>
    <xf numFmtId="0" fontId="5" fillId="0" borderId="88"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2" borderId="87" xfId="0" applyFont="1" applyFill="1" applyBorder="1" applyAlignment="1">
      <alignment horizontal="left" vertical="center" wrapText="1"/>
    </xf>
    <xf numFmtId="0" fontId="5" fillId="2" borderId="88" xfId="0" applyFont="1" applyFill="1" applyBorder="1" applyAlignment="1">
      <alignment horizontal="left" vertical="center" wrapText="1"/>
    </xf>
    <xf numFmtId="0" fontId="5" fillId="2" borderId="44" xfId="0" applyFont="1" applyFill="1" applyBorder="1" applyAlignment="1">
      <alignment horizontal="left" vertical="center" wrapText="1"/>
    </xf>
    <xf numFmtId="181" fontId="12" fillId="2" borderId="102" xfId="1" applyNumberFormat="1" applyFont="1" applyFill="1" applyBorder="1" applyAlignment="1">
      <alignment horizontal="center" vertical="center"/>
    </xf>
    <xf numFmtId="181" fontId="12" fillId="2" borderId="103" xfId="1" applyNumberFormat="1" applyFont="1" applyFill="1" applyBorder="1" applyAlignment="1">
      <alignment horizontal="center" vertical="center"/>
    </xf>
    <xf numFmtId="181" fontId="12" fillId="2" borderId="104" xfId="1" applyNumberFormat="1" applyFont="1" applyFill="1" applyBorder="1" applyAlignment="1">
      <alignment horizontal="center" vertical="center"/>
    </xf>
    <xf numFmtId="181" fontId="12" fillId="2" borderId="105" xfId="1" applyNumberFormat="1" applyFont="1" applyFill="1" applyBorder="1" applyAlignment="1">
      <alignment horizontal="center" vertical="center"/>
    </xf>
    <xf numFmtId="38" fontId="12" fillId="2" borderId="97" xfId="1" applyFont="1" applyFill="1" applyBorder="1" applyAlignment="1">
      <alignment horizontal="center" vertical="center" wrapText="1"/>
    </xf>
    <xf numFmtId="38" fontId="12" fillId="2" borderId="98" xfId="1" applyFont="1" applyFill="1" applyBorder="1" applyAlignment="1">
      <alignment horizontal="center" vertical="center" wrapText="1"/>
    </xf>
    <xf numFmtId="38" fontId="5" fillId="2" borderId="41" xfId="1" applyFont="1" applyFill="1" applyBorder="1" applyAlignment="1">
      <alignment horizontal="center" vertical="center"/>
    </xf>
    <xf numFmtId="38" fontId="5" fillId="2" borderId="42" xfId="1" applyFont="1" applyFill="1" applyBorder="1" applyAlignment="1">
      <alignment horizontal="center" vertical="center"/>
    </xf>
    <xf numFmtId="38" fontId="1" fillId="2" borderId="68" xfId="1" applyFont="1" applyFill="1" applyBorder="1" applyAlignment="1">
      <alignment horizontal="center" vertical="center"/>
    </xf>
    <xf numFmtId="38" fontId="1" fillId="2" borderId="89" xfId="1" applyFont="1" applyFill="1" applyBorder="1" applyAlignment="1">
      <alignment horizontal="center" vertical="center"/>
    </xf>
    <xf numFmtId="38" fontId="12" fillId="2" borderId="90" xfId="1" applyFont="1" applyFill="1" applyBorder="1" applyAlignment="1">
      <alignment horizontal="center" vertical="center"/>
    </xf>
    <xf numFmtId="38" fontId="12" fillId="2" borderId="13" xfId="1" applyFont="1" applyFill="1" applyBorder="1" applyAlignment="1">
      <alignment horizontal="center" vertical="center"/>
    </xf>
    <xf numFmtId="38" fontId="12" fillId="2" borderId="91" xfId="1" applyFont="1" applyFill="1" applyBorder="1" applyAlignment="1">
      <alignment horizontal="center" vertical="center"/>
    </xf>
    <xf numFmtId="38" fontId="12" fillId="2" borderId="92" xfId="1" applyFont="1" applyFill="1" applyBorder="1" applyAlignment="1">
      <alignment horizontal="center" vertical="center"/>
    </xf>
    <xf numFmtId="38" fontId="12" fillId="2" borderId="93" xfId="1" applyFont="1" applyFill="1" applyBorder="1" applyAlignment="1">
      <alignment horizontal="center" vertical="center" wrapText="1"/>
    </xf>
    <xf numFmtId="38" fontId="12" fillId="2" borderId="94" xfId="1" applyFont="1" applyFill="1" applyBorder="1" applyAlignment="1">
      <alignment horizontal="center" vertical="center" wrapText="1"/>
    </xf>
    <xf numFmtId="38" fontId="12" fillId="2" borderId="95" xfId="1" applyFont="1" applyFill="1" applyBorder="1" applyAlignment="1">
      <alignment horizontal="center" vertical="center" wrapText="1"/>
    </xf>
    <xf numFmtId="38" fontId="12" fillId="2" borderId="96" xfId="1" applyFont="1" applyFill="1" applyBorder="1" applyAlignment="1">
      <alignment horizontal="center" vertical="center" wrapText="1"/>
    </xf>
    <xf numFmtId="38" fontId="12" fillId="2" borderId="99" xfId="1" applyFont="1" applyFill="1" applyBorder="1" applyAlignment="1">
      <alignment horizontal="center" vertical="center" wrapText="1"/>
    </xf>
    <xf numFmtId="38" fontId="12" fillId="2" borderId="100" xfId="1" applyFont="1" applyFill="1" applyBorder="1" applyAlignment="1">
      <alignment horizontal="center" vertical="center" wrapText="1"/>
    </xf>
    <xf numFmtId="38" fontId="12" fillId="2" borderId="101" xfId="1" applyFont="1" applyFill="1" applyBorder="1" applyAlignment="1">
      <alignment horizontal="center" vertical="center" wrapText="1"/>
    </xf>
    <xf numFmtId="0" fontId="0" fillId="3" borderId="114" xfId="0" applyFill="1" applyBorder="1" applyAlignment="1">
      <alignment horizontal="center" vertical="center" wrapText="1"/>
    </xf>
    <xf numFmtId="0" fontId="0" fillId="3" borderId="85" xfId="0" applyFill="1" applyBorder="1" applyAlignment="1">
      <alignment horizontal="center" vertical="center" wrapText="1"/>
    </xf>
    <xf numFmtId="0" fontId="0" fillId="3" borderId="107" xfId="0" applyFill="1" applyBorder="1" applyAlignment="1">
      <alignment horizontal="center" vertical="center" wrapText="1"/>
    </xf>
    <xf numFmtId="0" fontId="0" fillId="0" borderId="113"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10" xfId="0" applyBorder="1" applyAlignment="1" applyProtection="1">
      <alignment horizontal="left" vertical="top" wrapText="1"/>
      <protection locked="0"/>
    </xf>
    <xf numFmtId="0" fontId="0" fillId="3" borderId="90" xfId="0" applyFill="1" applyBorder="1" applyAlignment="1">
      <alignment horizontal="center" vertical="center" wrapText="1"/>
    </xf>
    <xf numFmtId="0" fontId="0" fillId="3" borderId="91" xfId="0" applyFill="1" applyBorder="1" applyAlignment="1">
      <alignment horizontal="center" vertical="center" wrapText="1"/>
    </xf>
    <xf numFmtId="0" fontId="0" fillId="0" borderId="115" xfId="0" applyBorder="1" applyAlignment="1" applyProtection="1">
      <alignment horizontal="left" vertical="top" wrapText="1"/>
    </xf>
    <xf numFmtId="0" fontId="0" fillId="0" borderId="116" xfId="0" applyBorder="1" applyAlignment="1" applyProtection="1">
      <alignment horizontal="left" vertical="top"/>
    </xf>
    <xf numFmtId="0" fontId="0" fillId="0" borderId="115" xfId="0" applyBorder="1" applyAlignment="1" applyProtection="1">
      <alignment horizontal="left" vertical="top"/>
    </xf>
    <xf numFmtId="0" fontId="0" fillId="0" borderId="117" xfId="0" applyBorder="1" applyAlignment="1" applyProtection="1">
      <alignment horizontal="left" vertical="top"/>
    </xf>
    <xf numFmtId="0" fontId="0" fillId="0" borderId="118" xfId="0" applyBorder="1" applyAlignment="1" applyProtection="1">
      <alignment horizontal="left" vertical="top"/>
    </xf>
    <xf numFmtId="0" fontId="0" fillId="0" borderId="46" xfId="0" applyBorder="1" applyAlignment="1" applyProtection="1">
      <alignment horizontal="left" vertical="top" wrapText="1"/>
      <protection locked="0"/>
    </xf>
    <xf numFmtId="0" fontId="0" fillId="0" borderId="46"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19" xfId="0" applyBorder="1" applyAlignment="1" applyProtection="1">
      <alignment horizontal="left" vertical="top"/>
      <protection locked="0"/>
    </xf>
    <xf numFmtId="0" fontId="0" fillId="0" borderId="120" xfId="0" applyBorder="1" applyAlignment="1" applyProtection="1">
      <alignment horizontal="left" vertical="top"/>
      <protection locked="0"/>
    </xf>
    <xf numFmtId="0" fontId="0" fillId="3" borderId="106" xfId="0" applyFill="1" applyBorder="1" applyAlignment="1">
      <alignment horizontal="center" vertical="center" wrapText="1"/>
    </xf>
    <xf numFmtId="0" fontId="0" fillId="3" borderId="108" xfId="0" applyFill="1" applyBorder="1" applyAlignment="1">
      <alignment horizontal="center" vertical="center"/>
    </xf>
    <xf numFmtId="0" fontId="0" fillId="3" borderId="109" xfId="0" applyFill="1" applyBorder="1" applyAlignment="1">
      <alignment horizontal="center" vertical="center"/>
    </xf>
    <xf numFmtId="0" fontId="0" fillId="3" borderId="65" xfId="0" applyFill="1" applyBorder="1" applyAlignment="1">
      <alignment horizontal="center" vertical="center"/>
    </xf>
    <xf numFmtId="0" fontId="0" fillId="0" borderId="23"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0" fillId="0" borderId="111" xfId="0" applyBorder="1" applyAlignment="1" applyProtection="1">
      <alignment horizontal="left" vertical="top" wrapText="1"/>
      <protection locked="0"/>
    </xf>
    <xf numFmtId="0" fontId="14" fillId="0" borderId="87" xfId="0" applyFont="1" applyFill="1" applyBorder="1" applyAlignment="1" applyProtection="1">
      <alignment horizontal="left" vertical="center" wrapText="1"/>
      <protection locked="0"/>
    </xf>
    <xf numFmtId="0" fontId="14" fillId="0" borderId="88" xfId="0" applyFont="1" applyFill="1" applyBorder="1" applyAlignment="1" applyProtection="1">
      <alignment horizontal="left" vertical="center" wrapText="1"/>
      <protection locked="0"/>
    </xf>
    <xf numFmtId="0" fontId="14" fillId="0" borderId="44" xfId="0" applyFont="1" applyFill="1" applyBorder="1" applyAlignment="1" applyProtection="1">
      <alignment horizontal="left" vertical="center" wrapText="1"/>
      <protection locked="0"/>
    </xf>
    <xf numFmtId="0" fontId="0" fillId="0" borderId="115" xfId="0" applyBorder="1" applyAlignment="1">
      <alignment horizontal="left" vertical="top" wrapText="1"/>
    </xf>
    <xf numFmtId="0" fontId="0" fillId="0" borderId="116" xfId="0" applyBorder="1" applyAlignment="1">
      <alignment horizontal="left" vertical="top"/>
    </xf>
    <xf numFmtId="0" fontId="0" fillId="0" borderId="115" xfId="0" applyBorder="1" applyAlignment="1">
      <alignment horizontal="left" vertical="top"/>
    </xf>
    <xf numFmtId="0" fontId="0" fillId="0" borderId="117" xfId="0" applyBorder="1" applyAlignment="1">
      <alignment horizontal="left" vertical="top"/>
    </xf>
    <xf numFmtId="0" fontId="0" fillId="0" borderId="118" xfId="0" applyBorder="1" applyAlignment="1">
      <alignment horizontal="left" vertical="top"/>
    </xf>
    <xf numFmtId="0" fontId="14" fillId="0" borderId="0" xfId="0" applyFont="1" applyAlignment="1">
      <alignment horizontal="center" vertical="center"/>
    </xf>
    <xf numFmtId="0" fontId="16" fillId="0" borderId="36" xfId="0" applyFont="1" applyBorder="1" applyAlignment="1">
      <alignment horizontal="center" vertical="center" wrapText="1"/>
    </xf>
    <xf numFmtId="0" fontId="16" fillId="0" borderId="0" xfId="0" applyFont="1" applyAlignment="1">
      <alignment horizontal="center" vertical="center" wrapText="1"/>
    </xf>
    <xf numFmtId="0" fontId="0" fillId="0" borderId="82" xfId="0" applyBorder="1" applyAlignment="1">
      <alignment horizontal="center" vertical="center"/>
    </xf>
    <xf numFmtId="0" fontId="0" fillId="0" borderId="8" xfId="0" applyBorder="1" applyAlignment="1">
      <alignment horizontal="center" vertical="center"/>
    </xf>
    <xf numFmtId="0" fontId="17" fillId="0" borderId="0" xfId="0" applyFont="1" applyAlignment="1">
      <alignment horizontal="center" vertical="center"/>
    </xf>
    <xf numFmtId="0" fontId="16" fillId="0" borderId="0" xfId="0" applyFont="1" applyBorder="1" applyAlignment="1">
      <alignment horizontal="center" vertical="center" wrapText="1"/>
    </xf>
    <xf numFmtId="0" fontId="0" fillId="0" borderId="35" xfId="0" applyBorder="1" applyAlignment="1">
      <alignment horizontal="center" vertical="center" wrapText="1"/>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wrapText="1"/>
    </xf>
    <xf numFmtId="0" fontId="0" fillId="0" borderId="36"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35" xfId="0" applyBorder="1" applyAlignment="1">
      <alignment horizontal="center" vertical="center"/>
    </xf>
    <xf numFmtId="38" fontId="12" fillId="2" borderId="113" xfId="1" applyFont="1" applyFill="1" applyBorder="1" applyAlignment="1">
      <alignment horizontal="center" vertical="center"/>
    </xf>
    <xf numFmtId="38" fontId="12" fillId="2" borderId="14" xfId="1" applyFont="1" applyFill="1" applyBorder="1" applyAlignment="1">
      <alignment horizontal="center" vertical="center"/>
    </xf>
    <xf numFmtId="38" fontId="12" fillId="2" borderId="87" xfId="1" applyFont="1" applyFill="1" applyBorder="1" applyAlignment="1">
      <alignment horizontal="center" vertical="center"/>
    </xf>
    <xf numFmtId="38" fontId="12" fillId="2" borderId="108" xfId="1" applyFont="1" applyFill="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123" xfId="0" applyFont="1" applyBorder="1" applyAlignment="1">
      <alignment horizontal="left" vertical="top" wrapText="1"/>
    </xf>
    <xf numFmtId="0" fontId="3" fillId="0" borderId="127"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24" xfId="0" applyFont="1" applyBorder="1" applyAlignment="1">
      <alignment horizontal="left" vertical="top" wrapText="1"/>
    </xf>
    <xf numFmtId="0" fontId="3" fillId="0" borderId="125" xfId="0" applyFont="1" applyBorder="1" applyAlignment="1">
      <alignment horizontal="left" vertical="top" wrapText="1"/>
    </xf>
    <xf numFmtId="0" fontId="3" fillId="0" borderId="126" xfId="0" applyFont="1" applyBorder="1" applyAlignment="1">
      <alignment horizontal="left" vertical="top" wrapText="1"/>
    </xf>
    <xf numFmtId="0" fontId="3" fillId="0" borderId="128" xfId="0" applyFont="1" applyBorder="1" applyAlignment="1">
      <alignment horizontal="justify" vertical="center" wrapText="1"/>
    </xf>
    <xf numFmtId="0" fontId="3" fillId="0" borderId="129"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21" xfId="0" applyFont="1" applyBorder="1" applyAlignment="1">
      <alignment horizontal="justify" vertical="center" wrapText="1"/>
    </xf>
    <xf numFmtId="0" fontId="3" fillId="0" borderId="122" xfId="0" applyFont="1" applyBorder="1" applyAlignment="1">
      <alignment horizontal="justify" vertical="center" wrapText="1"/>
    </xf>
    <xf numFmtId="0" fontId="3" fillId="0" borderId="124" xfId="0" applyFont="1" applyBorder="1" applyAlignment="1">
      <alignment horizontal="left" vertical="center" wrapText="1" indent="1"/>
    </xf>
    <xf numFmtId="0" fontId="3" fillId="0" borderId="125" xfId="0" applyFont="1" applyBorder="1" applyAlignment="1">
      <alignment horizontal="left" vertical="center" wrapText="1" indent="1"/>
    </xf>
    <xf numFmtId="0" fontId="3" fillId="0" borderId="126"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23" xfId="0" applyFont="1" applyBorder="1" applyAlignment="1">
      <alignment horizontal="left" vertical="center" wrapText="1" indent="1"/>
    </xf>
    <xf numFmtId="0" fontId="3" fillId="0" borderId="127"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128" xfId="0" applyFont="1" applyBorder="1" applyAlignment="1" applyProtection="1">
      <alignment horizontal="justify" vertical="center" wrapText="1"/>
      <protection locked="0"/>
    </xf>
    <xf numFmtId="0" fontId="3" fillId="0" borderId="129" xfId="0" applyFont="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24" xfId="0" applyFont="1" applyBorder="1" applyAlignment="1">
      <alignment horizontal="center" vertical="center" wrapText="1"/>
    </xf>
    <xf numFmtId="0" fontId="3" fillId="0" borderId="12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3" xfId="0" applyFont="1" applyBorder="1" applyAlignment="1">
      <alignment horizontal="center" vertical="center" wrapText="1"/>
    </xf>
    <xf numFmtId="0" fontId="3" fillId="0" borderId="12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121" xfId="0" applyFont="1" applyBorder="1" applyAlignment="1">
      <alignment horizontal="justify" vertical="center" wrapText="1"/>
    </xf>
    <xf numFmtId="0" fontId="4" fillId="0" borderId="122" xfId="0" applyFont="1" applyBorder="1" applyAlignment="1">
      <alignment horizontal="justify" vertical="center" wrapText="1"/>
    </xf>
    <xf numFmtId="0" fontId="4" fillId="0" borderId="0" xfId="0" applyFont="1" applyBorder="1" applyAlignment="1">
      <alignment horizontal="left" vertical="top" wrapText="1"/>
    </xf>
    <xf numFmtId="0" fontId="4" fillId="0" borderId="123"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3" fillId="0" borderId="124" xfId="0" applyFont="1" applyBorder="1" applyAlignment="1">
      <alignment horizontal="justify" vertical="center" wrapText="1"/>
    </xf>
    <xf numFmtId="0" fontId="0" fillId="0" borderId="125" xfId="0" applyBorder="1" applyAlignment="1">
      <alignment horizontal="justify" vertical="center" wrapText="1"/>
    </xf>
    <xf numFmtId="0" fontId="0" fillId="0" borderId="126" xfId="0" applyBorder="1" applyAlignment="1">
      <alignment horizontal="justify" vertical="center" wrapText="1"/>
    </xf>
    <xf numFmtId="0" fontId="0" fillId="0" borderId="126" xfId="0" applyBorder="1" applyAlignment="1">
      <alignment horizontal="left" vertical="center" wrapText="1" indent="1"/>
    </xf>
    <xf numFmtId="0" fontId="0" fillId="0" borderId="123" xfId="0" applyBorder="1" applyAlignment="1">
      <alignment horizontal="left" vertical="center" wrapText="1" indent="1"/>
    </xf>
    <xf numFmtId="0" fontId="0" fillId="0" borderId="2" xfId="0" applyBorder="1" applyAlignment="1">
      <alignment horizontal="left" vertical="center" wrapText="1" indent="1"/>
    </xf>
    <xf numFmtId="0" fontId="3" fillId="0" borderId="130" xfId="0" applyFont="1" applyBorder="1" applyAlignment="1">
      <alignment horizontal="distributed" vertical="center" wrapText="1" indent="1"/>
    </xf>
    <xf numFmtId="0" fontId="0" fillId="0" borderId="122" xfId="0" applyBorder="1" applyAlignment="1">
      <alignment horizontal="distributed" vertical="center" wrapText="1" indent="1"/>
    </xf>
    <xf numFmtId="0" fontId="3" fillId="0" borderId="130" xfId="0" applyFont="1" applyBorder="1" applyAlignment="1">
      <alignment horizontal="right" vertical="center" wrapText="1"/>
    </xf>
    <xf numFmtId="0" fontId="0" fillId="0" borderId="122" xfId="0" applyBorder="1" applyAlignment="1">
      <alignment horizontal="right" vertical="center" wrapText="1"/>
    </xf>
    <xf numFmtId="0" fontId="0" fillId="0" borderId="122" xfId="0" applyBorder="1" applyAlignment="1">
      <alignment horizontal="distributed" vertical="center" indent="1"/>
    </xf>
    <xf numFmtId="0" fontId="3" fillId="0" borderId="122" xfId="0" applyFont="1" applyBorder="1" applyAlignment="1">
      <alignment horizontal="right" vertical="center" wrapText="1"/>
    </xf>
    <xf numFmtId="0" fontId="3" fillId="0" borderId="121" xfId="0" applyFont="1" applyBorder="1" applyAlignment="1">
      <alignment horizontal="right" vertical="center" wrapText="1"/>
    </xf>
    <xf numFmtId="0" fontId="3" fillId="0" borderId="124" xfId="0" applyFont="1" applyBorder="1" applyAlignment="1">
      <alignment horizontal="distributed" vertical="center" wrapText="1" indent="1"/>
    </xf>
    <xf numFmtId="0" fontId="3" fillId="0" borderId="126" xfId="0" applyFont="1" applyBorder="1" applyAlignment="1">
      <alignment horizontal="distributed" vertical="center" wrapText="1" indent="1"/>
    </xf>
    <xf numFmtId="0" fontId="0" fillId="0" borderId="4" xfId="0" applyBorder="1" applyAlignment="1">
      <alignment horizontal="distributed" vertical="center" wrapText="1" indent="1"/>
    </xf>
    <xf numFmtId="0" fontId="0" fillId="0" borderId="123" xfId="0" applyBorder="1" applyAlignment="1">
      <alignment horizontal="distributed" vertical="center" wrapText="1" indent="1"/>
    </xf>
    <xf numFmtId="0" fontId="0" fillId="0" borderId="127" xfId="0" applyBorder="1" applyAlignment="1">
      <alignment horizontal="distributed" vertical="center" wrapText="1" indent="1"/>
    </xf>
    <xf numFmtId="0" fontId="0" fillId="0" borderId="2" xfId="0" applyBorder="1" applyAlignment="1">
      <alignment horizontal="distributed" vertical="center" wrapText="1" indent="1"/>
    </xf>
    <xf numFmtId="0" fontId="3" fillId="0" borderId="128"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126" xfId="0" applyFont="1" applyBorder="1" applyAlignment="1">
      <alignment horizontal="right" vertical="center" wrapText="1"/>
    </xf>
    <xf numFmtId="0" fontId="3" fillId="0" borderId="2" xfId="0" applyFont="1" applyBorder="1" applyAlignment="1">
      <alignment horizontal="right" vertical="center" wrapText="1"/>
    </xf>
    <xf numFmtId="0" fontId="3" fillId="0" borderId="128" xfId="0" applyFont="1" applyBorder="1" applyAlignment="1">
      <alignment horizontal="left" vertical="center" wrapText="1" indent="1"/>
    </xf>
    <xf numFmtId="0" fontId="3" fillId="0" borderId="129" xfId="0" applyFont="1" applyBorder="1" applyAlignment="1">
      <alignment horizontal="left" vertical="center" wrapText="1" indent="1"/>
    </xf>
    <xf numFmtId="0" fontId="4" fillId="0" borderId="1" xfId="0" applyFont="1" applyBorder="1" applyAlignment="1">
      <alignment horizontal="left" vertical="center" wrapText="1" indent="1"/>
    </xf>
    <xf numFmtId="0" fontId="3" fillId="0" borderId="131" xfId="0" applyFont="1" applyBorder="1" applyAlignment="1">
      <alignment horizontal="justify" vertical="center" wrapText="1"/>
    </xf>
    <xf numFmtId="0" fontId="3" fillId="0" borderId="1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8" xfId="0" applyFont="1" applyBorder="1" applyAlignment="1">
      <alignment horizontal="right" vertical="center" wrapText="1"/>
    </xf>
    <xf numFmtId="0" fontId="3" fillId="0" borderId="1" xfId="0" applyFont="1" applyBorder="1" applyAlignment="1">
      <alignment horizontal="right" vertical="center" wrapText="1"/>
    </xf>
    <xf numFmtId="0" fontId="3" fillId="0" borderId="87" xfId="0" applyFont="1" applyBorder="1" applyAlignment="1">
      <alignment horizontal="right" vertical="center" wrapText="1"/>
    </xf>
    <xf numFmtId="0" fontId="3" fillId="0" borderId="44" xfId="0" applyFont="1" applyBorder="1" applyAlignment="1">
      <alignment horizontal="right" vertical="center" wrapText="1"/>
    </xf>
    <xf numFmtId="0" fontId="3" fillId="0" borderId="124" xfId="0" applyFont="1" applyBorder="1" applyAlignment="1" applyProtection="1">
      <alignment horizontal="left" vertical="top" wrapText="1"/>
      <protection locked="0"/>
    </xf>
    <xf numFmtId="0" fontId="3" fillId="0" borderId="125" xfId="0" applyFont="1" applyBorder="1" applyAlignment="1" applyProtection="1">
      <alignment horizontal="left" vertical="top" wrapText="1"/>
      <protection locked="0"/>
    </xf>
    <xf numFmtId="0" fontId="3" fillId="0" borderId="126" xfId="0" applyFont="1" applyBorder="1" applyAlignment="1" applyProtection="1">
      <alignment horizontal="left" vertical="top" wrapText="1"/>
      <protection locked="0"/>
    </xf>
    <xf numFmtId="0" fontId="3" fillId="0" borderId="87" xfId="0" applyFont="1" applyBorder="1" applyAlignment="1">
      <alignment horizontal="center" vertical="top" wrapText="1"/>
    </xf>
    <xf numFmtId="0" fontId="3" fillId="0" borderId="88" xfId="0" applyFont="1" applyBorder="1" applyAlignment="1">
      <alignment horizontal="center" vertical="top" wrapText="1"/>
    </xf>
    <xf numFmtId="0" fontId="3" fillId="0" borderId="44" xfId="0" applyFont="1" applyBorder="1" applyAlignment="1">
      <alignment horizontal="center" vertical="top" wrapText="1"/>
    </xf>
    <xf numFmtId="0" fontId="3" fillId="0" borderId="12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4" fillId="0" borderId="126" xfId="0" applyFont="1" applyBorder="1" applyAlignment="1">
      <alignment horizontal="left" vertical="center" wrapText="1" indent="1"/>
    </xf>
    <xf numFmtId="0" fontId="4" fillId="0" borderId="123"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122" xfId="0" applyFont="1" applyBorder="1" applyAlignment="1">
      <alignment horizontal="distributed" vertical="center" wrapText="1" indent="1"/>
    </xf>
    <xf numFmtId="0" fontId="3" fillId="0" borderId="124" xfId="0" applyFont="1" applyBorder="1" applyAlignment="1">
      <alignment horizontal="right" vertical="center" wrapText="1"/>
    </xf>
    <xf numFmtId="0" fontId="3" fillId="0" borderId="127" xfId="0" applyFont="1" applyBorder="1" applyAlignment="1">
      <alignment horizontal="right" vertical="center" wrapText="1"/>
    </xf>
    <xf numFmtId="0" fontId="6" fillId="0" borderId="41" xfId="0" applyFont="1" applyBorder="1" applyAlignment="1">
      <alignment horizontal="left" vertical="distributed" wrapText="1"/>
    </xf>
    <xf numFmtId="0" fontId="0" fillId="0" borderId="42" xfId="0" applyBorder="1" applyAlignment="1">
      <alignment vertical="center"/>
    </xf>
    <xf numFmtId="0" fontId="0" fillId="0" borderId="24" xfId="0" applyBorder="1" applyAlignment="1">
      <alignment vertical="center"/>
    </xf>
    <xf numFmtId="0" fontId="6" fillId="0" borderId="73" xfId="0" applyFont="1" applyBorder="1" applyAlignment="1">
      <alignment horizontal="left" vertical="distributed" wrapText="1" indent="2"/>
    </xf>
    <xf numFmtId="0" fontId="6" fillId="0" borderId="45" xfId="0" applyFont="1" applyBorder="1" applyAlignment="1">
      <alignment horizontal="left" vertical="distributed" wrapText="1" indent="2"/>
    </xf>
    <xf numFmtId="0" fontId="6" fillId="0" borderId="0" xfId="0" applyFont="1" applyBorder="1" applyAlignment="1">
      <alignment horizontal="left" vertical="distributed" wrapText="1" indent="2"/>
    </xf>
    <xf numFmtId="0" fontId="6" fillId="0" borderId="43" xfId="0" applyFont="1" applyBorder="1" applyAlignment="1">
      <alignment horizontal="left" vertical="distributed" wrapText="1" indent="2"/>
    </xf>
    <xf numFmtId="0" fontId="6" fillId="0" borderId="0" xfId="0" applyFont="1" applyAlignment="1">
      <alignment horizontal="center" vertical="center"/>
    </xf>
    <xf numFmtId="0" fontId="0" fillId="0" borderId="0" xfId="0" applyBorder="1" applyAlignment="1">
      <alignment horizontal="left" vertical="distributed" indent="2"/>
    </xf>
    <xf numFmtId="0" fontId="0" fillId="0" borderId="43" xfId="0" applyBorder="1" applyAlignment="1">
      <alignment horizontal="left" vertical="distributed" indent="2"/>
    </xf>
    <xf numFmtId="0" fontId="6" fillId="0" borderId="0" xfId="0" applyFont="1" applyBorder="1" applyAlignment="1">
      <alignment horizontal="left" vertical="distributed" wrapText="1" indent="1"/>
    </xf>
    <xf numFmtId="0" fontId="6" fillId="0" borderId="43" xfId="0" applyFont="1" applyBorder="1" applyAlignment="1">
      <alignment horizontal="left" vertical="distributed" wrapText="1" indent="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38100</xdr:rowOff>
    </xdr:from>
    <xdr:to>
      <xdr:col>2</xdr:col>
      <xdr:colOff>3543300</xdr:colOff>
      <xdr:row>2</xdr:row>
      <xdr:rowOff>533400</xdr:rowOff>
    </xdr:to>
    <xdr:sp macro="" textlink="">
      <xdr:nvSpPr>
        <xdr:cNvPr id="2" name="正方形/長方形 1"/>
        <xdr:cNvSpPr/>
      </xdr:nvSpPr>
      <xdr:spPr>
        <a:xfrm>
          <a:off x="9525" y="38100"/>
          <a:ext cx="4476750" cy="12001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入力様式１、２の他に、</a:t>
          </a:r>
          <a:r>
            <a:rPr kumimoji="1" lang="ja-JP" altLang="en-US" sz="1400" b="1">
              <a:solidFill>
                <a:sysClr val="windowText" lastClr="000000"/>
              </a:solidFill>
            </a:rPr>
            <a:t>（別紙１）一連の処理の工程</a:t>
          </a:r>
          <a:r>
            <a:rPr kumimoji="1" lang="ja-JP" altLang="en-US" sz="1400">
              <a:solidFill>
                <a:sysClr val="windowText" lastClr="000000"/>
              </a:solidFill>
            </a:rPr>
            <a:t>と、</a:t>
          </a:r>
          <a:r>
            <a:rPr kumimoji="1" lang="ja-JP" altLang="en-US" sz="1400" b="1">
              <a:solidFill>
                <a:sysClr val="windowText" lastClr="000000"/>
              </a:solidFill>
            </a:rPr>
            <a:t>（別紙２）管理体制図</a:t>
          </a:r>
          <a:r>
            <a:rPr kumimoji="1" lang="ja-JP" altLang="en-US" sz="1400">
              <a:solidFill>
                <a:sysClr val="windowText" lastClr="000000"/>
              </a:solidFill>
            </a:rPr>
            <a:t>を作成してください。</a:t>
          </a:r>
          <a:endParaRPr kumimoji="1" lang="en-US" altLang="ja-JP" sz="1400">
            <a:solidFill>
              <a:sysClr val="windowText" lastClr="000000"/>
            </a:solidFill>
          </a:endParaRPr>
        </a:p>
        <a:p>
          <a:pPr algn="l">
            <a:lnSpc>
              <a:spcPts val="1700"/>
            </a:lnSpc>
          </a:pPr>
          <a:r>
            <a:rPr kumimoji="1" lang="ja-JP" altLang="en-US" sz="1400">
              <a:solidFill>
                <a:sysClr val="windowText" lastClr="000000"/>
              </a:solidFill>
            </a:rPr>
            <a:t>様式は自由ですが、個人情報は載せないでください。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571500</xdr:colOff>
      <xdr:row>12</xdr:row>
      <xdr:rowOff>256761</xdr:rowOff>
    </xdr:from>
    <xdr:to>
      <xdr:col>9</xdr:col>
      <xdr:colOff>1485900</xdr:colOff>
      <xdr:row>13</xdr:row>
      <xdr:rowOff>214254</xdr:rowOff>
    </xdr:to>
    <xdr:sp macro="" textlink="">
      <xdr:nvSpPr>
        <xdr:cNvPr id="2" name="線吹き出し 1 (枠付き) 1"/>
        <xdr:cNvSpPr/>
      </xdr:nvSpPr>
      <xdr:spPr>
        <a:xfrm>
          <a:off x="7354957" y="2617304"/>
          <a:ext cx="914400" cy="288798"/>
        </a:xfrm>
        <a:prstGeom prst="borderCallout1">
          <a:avLst>
            <a:gd name="adj1" fmla="val 46735"/>
            <a:gd name="adj2" fmla="val 1042"/>
            <a:gd name="adj3" fmla="val 80559"/>
            <a:gd name="adj4" fmla="val -10087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押印不要</a:t>
          </a:r>
        </a:p>
      </xdr:txBody>
    </xdr:sp>
    <xdr:clientData/>
  </xdr:twoCellAnchor>
  <xdr:twoCellAnchor>
    <xdr:from>
      <xdr:col>9</xdr:col>
      <xdr:colOff>554935</xdr:colOff>
      <xdr:row>17</xdr:row>
      <xdr:rowOff>91108</xdr:rowOff>
    </xdr:from>
    <xdr:to>
      <xdr:col>12</xdr:col>
      <xdr:colOff>99393</xdr:colOff>
      <xdr:row>19</xdr:row>
      <xdr:rowOff>257176</xdr:rowOff>
    </xdr:to>
    <xdr:sp macro="" textlink="">
      <xdr:nvSpPr>
        <xdr:cNvPr id="3" name="線吹き出し 1 (枠付き) 2"/>
        <xdr:cNvSpPr/>
      </xdr:nvSpPr>
      <xdr:spPr>
        <a:xfrm>
          <a:off x="7338392" y="4182717"/>
          <a:ext cx="2667001" cy="1019176"/>
        </a:xfrm>
        <a:prstGeom prst="borderCallout1">
          <a:avLst>
            <a:gd name="adj1" fmla="val 47670"/>
            <a:gd name="adj2" fmla="val -1101"/>
            <a:gd name="adj3" fmla="val 67045"/>
            <a:gd name="adj4" fmla="val -7512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浜松市内に複数の現場（工事現場など）があるときは、各現場と記載してください。</a:t>
          </a:r>
          <a:endParaRPr kumimoji="1" lang="en-US" altLang="ja-JP" sz="1100">
            <a:solidFill>
              <a:srgbClr val="FF0000"/>
            </a:solidFill>
          </a:endParaRPr>
        </a:p>
        <a:p>
          <a:pPr algn="l"/>
          <a:r>
            <a:rPr kumimoji="1" lang="ja-JP" altLang="en-US" sz="1100">
              <a:solidFill>
                <a:srgbClr val="FF0000"/>
              </a:solidFill>
            </a:rPr>
            <a:t>浜松市内に複数の事業場（支店など）がある場合には、事業場ごとに分けて作成してください。</a:t>
          </a:r>
          <a:endParaRPr kumimoji="1" lang="en-US" altLang="ja-JP" sz="1100">
            <a:solidFill>
              <a:srgbClr val="FF0000"/>
            </a:solidFill>
          </a:endParaRPr>
        </a:p>
      </xdr:txBody>
    </xdr:sp>
    <xdr:clientData/>
  </xdr:twoCellAnchor>
  <xdr:twoCellAnchor>
    <xdr:from>
      <xdr:col>9</xdr:col>
      <xdr:colOff>463826</xdr:colOff>
      <xdr:row>22</xdr:row>
      <xdr:rowOff>124238</xdr:rowOff>
    </xdr:from>
    <xdr:to>
      <xdr:col>12</xdr:col>
      <xdr:colOff>8284</xdr:colOff>
      <xdr:row>22</xdr:row>
      <xdr:rowOff>486188</xdr:rowOff>
    </xdr:to>
    <xdr:sp macro="" textlink="">
      <xdr:nvSpPr>
        <xdr:cNvPr id="4" name="線吹き出し 1 (枠付き) 3"/>
        <xdr:cNvSpPr/>
      </xdr:nvSpPr>
      <xdr:spPr>
        <a:xfrm>
          <a:off x="7247283" y="6435586"/>
          <a:ext cx="2667001" cy="361950"/>
        </a:xfrm>
        <a:prstGeom prst="borderCallout1">
          <a:avLst>
            <a:gd name="adj1" fmla="val 47670"/>
            <a:gd name="adj2" fmla="val -1101"/>
            <a:gd name="adj3" fmla="val 48353"/>
            <a:gd name="adj4" fmla="val -4571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プルダウンリストから選択してください。</a:t>
          </a:r>
          <a:endParaRPr kumimoji="1" lang="en-US" altLang="ja-JP" sz="1100">
            <a:solidFill>
              <a:srgbClr val="FF0000"/>
            </a:solidFill>
          </a:endParaRPr>
        </a:p>
      </xdr:txBody>
    </xdr:sp>
    <xdr:clientData/>
  </xdr:twoCellAnchor>
  <xdr:twoCellAnchor>
    <xdr:from>
      <xdr:col>9</xdr:col>
      <xdr:colOff>475421</xdr:colOff>
      <xdr:row>23</xdr:row>
      <xdr:rowOff>144116</xdr:rowOff>
    </xdr:from>
    <xdr:to>
      <xdr:col>12</xdr:col>
      <xdr:colOff>19879</xdr:colOff>
      <xdr:row>25</xdr:row>
      <xdr:rowOff>91108</xdr:rowOff>
    </xdr:to>
    <xdr:sp macro="" textlink="">
      <xdr:nvSpPr>
        <xdr:cNvPr id="5" name="線吹き出し 1 (枠付き) 4"/>
        <xdr:cNvSpPr/>
      </xdr:nvSpPr>
      <xdr:spPr>
        <a:xfrm>
          <a:off x="7258878" y="7084942"/>
          <a:ext cx="2667001" cy="1205949"/>
        </a:xfrm>
        <a:prstGeom prst="borderCallout1">
          <a:avLst>
            <a:gd name="adj1" fmla="val 47670"/>
            <a:gd name="adj2" fmla="val -1101"/>
            <a:gd name="adj3" fmla="val 21567"/>
            <a:gd name="adj4" fmla="val -3981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FF0000"/>
              </a:solidFill>
            </a:rPr>
            <a:t>製造業の場合における製造品出荷額、建設業の場合における元請完成工事高、医療機関の場合における病床数等の業種に応じ事業規模が分かるような前年度の実績を記入してください。</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38100</xdr:rowOff>
    </xdr:from>
    <xdr:to>
      <xdr:col>2</xdr:col>
      <xdr:colOff>3543300</xdr:colOff>
      <xdr:row>2</xdr:row>
      <xdr:rowOff>533400</xdr:rowOff>
    </xdr:to>
    <xdr:sp macro="" textlink="">
      <xdr:nvSpPr>
        <xdr:cNvPr id="2" name="正方形/長方形 1"/>
        <xdr:cNvSpPr/>
      </xdr:nvSpPr>
      <xdr:spPr>
        <a:xfrm>
          <a:off x="9525" y="38100"/>
          <a:ext cx="4476750" cy="12001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入力様式１、２の他に、</a:t>
          </a:r>
          <a:r>
            <a:rPr kumimoji="1" lang="ja-JP" altLang="en-US" sz="1400" b="1">
              <a:solidFill>
                <a:sysClr val="windowText" lastClr="000000"/>
              </a:solidFill>
            </a:rPr>
            <a:t>（別紙１）一連の処理の工程</a:t>
          </a:r>
          <a:r>
            <a:rPr kumimoji="1" lang="ja-JP" altLang="en-US" sz="1400">
              <a:solidFill>
                <a:sysClr val="windowText" lastClr="000000"/>
              </a:solidFill>
            </a:rPr>
            <a:t>と、</a:t>
          </a:r>
          <a:r>
            <a:rPr kumimoji="1" lang="ja-JP" altLang="en-US" sz="1400" b="1">
              <a:solidFill>
                <a:sysClr val="windowText" lastClr="000000"/>
              </a:solidFill>
            </a:rPr>
            <a:t>（別紙２）管理体制図</a:t>
          </a:r>
          <a:r>
            <a:rPr kumimoji="1" lang="ja-JP" altLang="en-US" sz="1400">
              <a:solidFill>
                <a:sysClr val="windowText" lastClr="000000"/>
              </a:solidFill>
            </a:rPr>
            <a:t>を作成してください。</a:t>
          </a:r>
          <a:endParaRPr kumimoji="1" lang="en-US" altLang="ja-JP" sz="1400">
            <a:solidFill>
              <a:sysClr val="windowText" lastClr="000000"/>
            </a:solidFill>
          </a:endParaRPr>
        </a:p>
        <a:p>
          <a:pPr algn="l"/>
          <a:r>
            <a:rPr kumimoji="1" lang="ja-JP" altLang="en-US" sz="1400">
              <a:solidFill>
                <a:sysClr val="windowText" lastClr="000000"/>
              </a:solidFill>
            </a:rPr>
            <a:t>様式は自由ですが、個人情報は載せないでください。</a:t>
          </a:r>
        </a:p>
      </xdr:txBody>
    </xdr:sp>
    <xdr:clientData/>
  </xdr:twoCellAnchor>
  <xdr:twoCellAnchor>
    <xdr:from>
      <xdr:col>4</xdr:col>
      <xdr:colOff>380999</xdr:colOff>
      <xdr:row>18</xdr:row>
      <xdr:rowOff>66675</xdr:rowOff>
    </xdr:from>
    <xdr:to>
      <xdr:col>6</xdr:col>
      <xdr:colOff>676274</xdr:colOff>
      <xdr:row>22</xdr:row>
      <xdr:rowOff>38100</xdr:rowOff>
    </xdr:to>
    <xdr:sp macro="" textlink="">
      <xdr:nvSpPr>
        <xdr:cNvPr id="4" name="線吹き出し 1 (枠付き) 3"/>
        <xdr:cNvSpPr/>
      </xdr:nvSpPr>
      <xdr:spPr>
        <a:xfrm>
          <a:off x="5562599" y="3905250"/>
          <a:ext cx="1724025" cy="657225"/>
        </a:xfrm>
        <a:prstGeom prst="borderCallout1">
          <a:avLst>
            <a:gd name="adj1" fmla="val 46410"/>
            <a:gd name="adj2" fmla="val -598"/>
            <a:gd name="adj3" fmla="val 113024"/>
            <a:gd name="adj4" fmla="val -1973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自ら中間処理する場合は、合計が排出量と合うよう注意してください。</a:t>
          </a:r>
          <a:endParaRPr lang="ja-JP" altLang="ja-JP">
            <a:solidFill>
              <a:srgbClr val="FF0000"/>
            </a:solidFill>
            <a:effectLst/>
          </a:endParaRPr>
        </a:p>
        <a:p>
          <a:pPr algn="l"/>
          <a:endParaRPr kumimoji="1" lang="ja-JP" altLang="en-US" sz="1100">
            <a:solidFill>
              <a:srgbClr val="FF0000"/>
            </a:solidFill>
          </a:endParaRPr>
        </a:p>
      </xdr:txBody>
    </xdr:sp>
    <xdr:clientData/>
  </xdr:twoCellAnchor>
  <xdr:twoCellAnchor>
    <xdr:from>
      <xdr:col>8</xdr:col>
      <xdr:colOff>485774</xdr:colOff>
      <xdr:row>13</xdr:row>
      <xdr:rowOff>95249</xdr:rowOff>
    </xdr:from>
    <xdr:to>
      <xdr:col>11</xdr:col>
      <xdr:colOff>561975</xdr:colOff>
      <xdr:row>20</xdr:row>
      <xdr:rowOff>95249</xdr:rowOff>
    </xdr:to>
    <xdr:sp macro="" textlink="">
      <xdr:nvSpPr>
        <xdr:cNvPr id="5" name="線吹き出し 1 (枠付き) 4"/>
        <xdr:cNvSpPr/>
      </xdr:nvSpPr>
      <xdr:spPr>
        <a:xfrm>
          <a:off x="8467724" y="3067049"/>
          <a:ext cx="2133601" cy="1209675"/>
        </a:xfrm>
        <a:prstGeom prst="borderCallout1">
          <a:avLst>
            <a:gd name="adj1" fmla="val 46410"/>
            <a:gd name="adj2" fmla="val -598"/>
            <a:gd name="adj3" fmla="val 177103"/>
            <a:gd name="adj4" fmla="val -6644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優良認定業者や再生利用業者を含め、処分業者へ委託した総量を記載します。</a:t>
          </a:r>
          <a:endParaRPr kumimoji="1" lang="en-US" altLang="ja-JP" sz="1100">
            <a:solidFill>
              <a:srgbClr val="FF0000"/>
            </a:solidFill>
          </a:endParaRPr>
        </a:p>
        <a:p>
          <a:pPr algn="l"/>
          <a:r>
            <a:rPr kumimoji="1" lang="ja-JP" altLang="en-US" sz="1100">
              <a:solidFill>
                <a:srgbClr val="FF0000"/>
              </a:solidFill>
            </a:rPr>
            <a:t>記載例は処理委託量</a:t>
          </a:r>
          <a:r>
            <a:rPr kumimoji="1" lang="en-US" altLang="ja-JP" sz="1100">
              <a:solidFill>
                <a:srgbClr val="FF0000"/>
              </a:solidFill>
            </a:rPr>
            <a:t>200</a:t>
          </a:r>
          <a:r>
            <a:rPr kumimoji="1" lang="ja-JP" altLang="en-US" sz="1100">
              <a:solidFill>
                <a:srgbClr val="FF0000"/>
              </a:solidFill>
            </a:rPr>
            <a:t>ｔのうち、</a:t>
          </a:r>
          <a:r>
            <a:rPr kumimoji="1" lang="en-US" altLang="ja-JP" sz="1100">
              <a:solidFill>
                <a:srgbClr val="FF0000"/>
              </a:solidFill>
            </a:rPr>
            <a:t>150</a:t>
          </a:r>
          <a:r>
            <a:rPr kumimoji="1" lang="ja-JP" altLang="en-US" sz="1100">
              <a:solidFill>
                <a:srgbClr val="FF0000"/>
              </a:solidFill>
            </a:rPr>
            <a:t>ｔは優良認定業者へ委託している場合のものです。</a:t>
          </a:r>
          <a:endParaRPr kumimoji="1" lang="en-US" altLang="ja-JP" sz="1100">
            <a:solidFill>
              <a:srgbClr val="FF0000"/>
            </a:solidFill>
          </a:endParaRPr>
        </a:p>
      </xdr:txBody>
    </xdr:sp>
    <xdr:clientData/>
  </xdr:twoCellAnchor>
  <xdr:twoCellAnchor>
    <xdr:from>
      <xdr:col>5</xdr:col>
      <xdr:colOff>314324</xdr:colOff>
      <xdr:row>4</xdr:row>
      <xdr:rowOff>142874</xdr:rowOff>
    </xdr:from>
    <xdr:to>
      <xdr:col>7</xdr:col>
      <xdr:colOff>504825</xdr:colOff>
      <xdr:row>11</xdr:row>
      <xdr:rowOff>28575</xdr:rowOff>
    </xdr:to>
    <xdr:sp macro="" textlink="">
      <xdr:nvSpPr>
        <xdr:cNvPr id="7" name="正方形/長方形 6"/>
        <xdr:cNvSpPr/>
      </xdr:nvSpPr>
      <xdr:spPr>
        <a:xfrm>
          <a:off x="6210299" y="1571624"/>
          <a:ext cx="1590676" cy="108585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rgbClr val="FF0000"/>
              </a:solidFill>
            </a:rPr>
            <a:t>実施状況報告書を提出する場合は、実施状況報告書の前年度実績欄と同じ数字を記入してください。</a:t>
          </a:r>
        </a:p>
      </xdr:txBody>
    </xdr:sp>
    <xdr:clientData/>
  </xdr:twoCellAnchor>
  <xdr:twoCellAnchor>
    <xdr:from>
      <xdr:col>8</xdr:col>
      <xdr:colOff>495300</xdr:colOff>
      <xdr:row>22</xdr:row>
      <xdr:rowOff>123825</xdr:rowOff>
    </xdr:from>
    <xdr:to>
      <xdr:col>12</xdr:col>
      <xdr:colOff>276225</xdr:colOff>
      <xdr:row>30</xdr:row>
      <xdr:rowOff>142875</xdr:rowOff>
    </xdr:to>
    <xdr:sp macro="" textlink="">
      <xdr:nvSpPr>
        <xdr:cNvPr id="6" name="線吹き出し 1 (枠付き) 5"/>
        <xdr:cNvSpPr/>
      </xdr:nvSpPr>
      <xdr:spPr>
        <a:xfrm>
          <a:off x="8477250" y="4648200"/>
          <a:ext cx="2524125" cy="1390650"/>
        </a:xfrm>
        <a:prstGeom prst="borderCallout1">
          <a:avLst>
            <a:gd name="adj1" fmla="val 90246"/>
            <a:gd name="adj2" fmla="val -598"/>
            <a:gd name="adj3" fmla="val 67482"/>
            <a:gd name="adj4" fmla="val -13078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優良認定業者（⑪）と再生利用業者等（⑫⑬⑭）は両立することもあります。</a:t>
          </a:r>
          <a:endParaRPr kumimoji="1" lang="en-US" altLang="ja-JP" sz="1100">
            <a:solidFill>
              <a:srgbClr val="FF0000"/>
            </a:solidFill>
          </a:endParaRPr>
        </a:p>
        <a:p>
          <a:pPr algn="l"/>
          <a:r>
            <a:rPr kumimoji="1" lang="ja-JP" altLang="en-US" sz="1100">
              <a:solidFill>
                <a:srgbClr val="FF0000"/>
              </a:solidFill>
            </a:rPr>
            <a:t>記載例は処理委託量</a:t>
          </a:r>
          <a:r>
            <a:rPr kumimoji="1" lang="en-US" altLang="ja-JP" sz="1100">
              <a:solidFill>
                <a:srgbClr val="FF0000"/>
              </a:solidFill>
            </a:rPr>
            <a:t>40</a:t>
          </a:r>
          <a:r>
            <a:rPr kumimoji="1" lang="ja-JP" altLang="en-US" sz="1100">
              <a:solidFill>
                <a:srgbClr val="FF0000"/>
              </a:solidFill>
            </a:rPr>
            <a:t>ｔのうち</a:t>
          </a:r>
          <a:r>
            <a:rPr kumimoji="1" lang="en-US" altLang="ja-JP" sz="1100">
              <a:solidFill>
                <a:srgbClr val="FF0000"/>
              </a:solidFill>
            </a:rPr>
            <a:t>30t</a:t>
          </a:r>
          <a:r>
            <a:rPr kumimoji="1" lang="ja-JP" altLang="en-US" sz="1100">
              <a:solidFill>
                <a:srgbClr val="FF0000"/>
              </a:solidFill>
            </a:rPr>
            <a:t>を優良認定業者へ委託しており、更のうち</a:t>
          </a:r>
          <a:r>
            <a:rPr kumimoji="1" lang="en-US" altLang="ja-JP" sz="1100">
              <a:solidFill>
                <a:srgbClr val="FF0000"/>
              </a:solidFill>
            </a:rPr>
            <a:t>20t</a:t>
          </a:r>
          <a:r>
            <a:rPr kumimoji="1" lang="ja-JP" altLang="en-US" sz="1100">
              <a:solidFill>
                <a:srgbClr val="FF0000"/>
              </a:solidFill>
            </a:rPr>
            <a:t>を委託している業者が再生認定業者である場合のものです。</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M48"/>
  <sheetViews>
    <sheetView tabSelected="1" view="pageBreakPreview" zoomScaleNormal="100" zoomScaleSheetLayoutView="100" workbookViewId="0">
      <selection activeCell="J13" sqref="J13"/>
    </sheetView>
  </sheetViews>
  <sheetFormatPr defaultRowHeight="13.5" x14ac:dyDescent="0.15"/>
  <cols>
    <col min="1" max="1" width="0.5" style="60" customWidth="1"/>
    <col min="2" max="2" width="7.5" style="60" customWidth="1"/>
    <col min="3" max="3" width="15.25" style="60" customWidth="1"/>
    <col min="4" max="4" width="4.75" style="60" customWidth="1"/>
    <col min="5" max="6" width="7" style="60" customWidth="1"/>
    <col min="7" max="7" width="6.25" style="60" customWidth="1"/>
    <col min="8" max="8" width="11.625" style="60" customWidth="1"/>
    <col min="9" max="9" width="29.125" style="60" customWidth="1"/>
    <col min="10" max="10" width="32" style="60" bestFit="1" customWidth="1"/>
    <col min="11" max="11" width="4.75" style="60" hidden="1" customWidth="1"/>
    <col min="12" max="12" width="9" style="60"/>
    <col min="13" max="13" width="8.625" style="60" customWidth="1"/>
    <col min="14" max="14" width="12.5" style="60" customWidth="1"/>
    <col min="15" max="16384" width="9" style="60"/>
  </cols>
  <sheetData>
    <row r="1" spans="1:13" ht="3" customHeight="1" x14ac:dyDescent="0.15"/>
    <row r="2" spans="1:13" ht="15.75" customHeight="1" x14ac:dyDescent="0.15">
      <c r="B2" s="181" t="s">
        <v>137</v>
      </c>
      <c r="C2" s="182"/>
      <c r="D2" s="183"/>
      <c r="E2" s="183"/>
      <c r="F2" s="183"/>
      <c r="G2" s="183"/>
      <c r="H2" s="183"/>
      <c r="I2" s="183"/>
    </row>
    <row r="3" spans="1:13" ht="15.75" customHeight="1" x14ac:dyDescent="0.15">
      <c r="B3" s="192" t="s">
        <v>8</v>
      </c>
      <c r="C3" s="193"/>
      <c r="D3" s="193"/>
      <c r="E3" s="193"/>
      <c r="F3" s="193"/>
      <c r="G3" s="193"/>
      <c r="H3" s="193"/>
      <c r="I3" s="193"/>
    </row>
    <row r="4" spans="1:13" ht="15.75" customHeight="1" thickBot="1" x14ac:dyDescent="0.2">
      <c r="B4" s="192"/>
      <c r="C4" s="194"/>
      <c r="D4" s="194"/>
      <c r="E4" s="194"/>
      <c r="F4" s="194"/>
      <c r="G4" s="194"/>
      <c r="H4" s="194"/>
      <c r="I4" s="194"/>
    </row>
    <row r="5" spans="1:13" ht="15.75" customHeight="1" x14ac:dyDescent="0.15">
      <c r="B5" s="61"/>
      <c r="C5" s="62"/>
      <c r="D5" s="62"/>
      <c r="E5" s="62"/>
      <c r="F5" s="62"/>
      <c r="G5" s="62"/>
      <c r="H5" s="62"/>
      <c r="I5" s="63"/>
    </row>
    <row r="6" spans="1:13" ht="15.75" customHeight="1" x14ac:dyDescent="0.15">
      <c r="B6" s="189" t="s">
        <v>138</v>
      </c>
      <c r="C6" s="190"/>
      <c r="D6" s="190"/>
      <c r="E6" s="190"/>
      <c r="F6" s="190"/>
      <c r="G6" s="190"/>
      <c r="H6" s="190"/>
      <c r="I6" s="191"/>
    </row>
    <row r="7" spans="1:13" ht="15.75" customHeight="1" x14ac:dyDescent="0.15">
      <c r="B7" s="64"/>
      <c r="C7" s="65"/>
      <c r="D7" s="65"/>
      <c r="E7" s="65"/>
      <c r="F7" s="65"/>
      <c r="G7" s="65"/>
      <c r="H7" s="65"/>
      <c r="I7" s="66" t="s">
        <v>228</v>
      </c>
    </row>
    <row r="8" spans="1:13" ht="15.75" customHeight="1" x14ac:dyDescent="0.15">
      <c r="B8" s="166" t="s">
        <v>39</v>
      </c>
      <c r="C8" s="167"/>
      <c r="D8" s="167"/>
      <c r="E8" s="167"/>
      <c r="F8" s="167"/>
      <c r="G8" s="167"/>
      <c r="H8" s="167"/>
      <c r="I8" s="168"/>
    </row>
    <row r="9" spans="1:13" ht="15.75" customHeight="1" x14ac:dyDescent="0.15">
      <c r="B9" s="166" t="s">
        <v>38</v>
      </c>
      <c r="C9" s="167"/>
      <c r="D9" s="167"/>
      <c r="E9" s="167"/>
      <c r="F9" s="167"/>
      <c r="G9" s="167"/>
      <c r="H9" s="167"/>
      <c r="I9" s="168"/>
    </row>
    <row r="10" spans="1:13" ht="15.75" customHeight="1" x14ac:dyDescent="0.15">
      <c r="B10" s="67"/>
      <c r="C10" s="68"/>
      <c r="D10" s="68"/>
      <c r="E10" s="68"/>
      <c r="F10" s="68"/>
      <c r="G10" s="68"/>
      <c r="H10" s="68"/>
      <c r="I10" s="69"/>
    </row>
    <row r="11" spans="1:13" ht="15.75" customHeight="1" x14ac:dyDescent="0.15">
      <c r="B11" s="186"/>
      <c r="C11" s="187"/>
      <c r="D11" s="187"/>
      <c r="E11" s="187"/>
      <c r="F11" s="187"/>
      <c r="G11" s="187"/>
      <c r="H11" s="187"/>
      <c r="I11" s="188"/>
    </row>
    <row r="12" spans="1:13" ht="26.25" customHeight="1" x14ac:dyDescent="0.15">
      <c r="B12" s="73"/>
      <c r="C12" s="74"/>
      <c r="D12" s="169"/>
      <c r="E12" s="170"/>
      <c r="F12" s="76"/>
      <c r="G12" s="184" t="s">
        <v>0</v>
      </c>
      <c r="H12" s="184"/>
      <c r="I12" s="185"/>
    </row>
    <row r="13" spans="1:13" ht="26.25" customHeight="1" x14ac:dyDescent="0.15">
      <c r="B13" s="73"/>
      <c r="C13" s="78"/>
      <c r="D13" s="78"/>
      <c r="E13" s="78"/>
      <c r="F13" s="78"/>
      <c r="G13" s="78"/>
      <c r="H13" s="79" t="s">
        <v>84</v>
      </c>
      <c r="I13" s="80"/>
      <c r="J13" s="81"/>
      <c r="K13" s="81"/>
      <c r="L13" s="81"/>
      <c r="M13" s="81"/>
    </row>
    <row r="14" spans="1:13" ht="36.75" customHeight="1" x14ac:dyDescent="0.15">
      <c r="B14" s="73"/>
      <c r="C14" s="78"/>
      <c r="D14" s="78"/>
      <c r="E14" s="78"/>
      <c r="F14" s="78"/>
      <c r="G14" s="78"/>
      <c r="H14" s="79" t="s">
        <v>85</v>
      </c>
      <c r="I14" s="80"/>
      <c r="J14" s="81"/>
      <c r="K14" s="81"/>
      <c r="L14" s="81"/>
      <c r="M14" s="81"/>
    </row>
    <row r="15" spans="1:13" ht="26.25" customHeight="1" x14ac:dyDescent="0.15">
      <c r="B15" s="73"/>
      <c r="C15" s="78"/>
      <c r="D15" s="74"/>
      <c r="E15" s="74"/>
      <c r="F15" s="74"/>
      <c r="G15" s="78"/>
      <c r="H15" s="190" t="s">
        <v>1</v>
      </c>
      <c r="I15" s="191"/>
    </row>
    <row r="16" spans="1:13" ht="26.25" customHeight="1" x14ac:dyDescent="0.15">
      <c r="A16" s="82"/>
      <c r="B16" s="83" t="s">
        <v>9</v>
      </c>
      <c r="C16" s="84"/>
      <c r="D16" s="84"/>
      <c r="E16" s="84"/>
      <c r="F16" s="84"/>
      <c r="G16" s="78"/>
      <c r="H16" s="79" t="s">
        <v>7</v>
      </c>
      <c r="I16" s="85"/>
    </row>
    <row r="17" spans="2:11" ht="31.5" customHeight="1" x14ac:dyDescent="0.15">
      <c r="B17" s="186" t="s">
        <v>195</v>
      </c>
      <c r="C17" s="187"/>
      <c r="D17" s="187"/>
      <c r="E17" s="187"/>
      <c r="F17" s="187"/>
      <c r="G17" s="187"/>
      <c r="H17" s="187"/>
      <c r="I17" s="188"/>
    </row>
    <row r="18" spans="2:11" ht="26.25" customHeight="1" thickBot="1" x14ac:dyDescent="0.2">
      <c r="B18" s="197"/>
      <c r="C18" s="198"/>
      <c r="D18" s="198"/>
      <c r="E18" s="198"/>
      <c r="F18" s="198"/>
      <c r="G18" s="198"/>
      <c r="H18" s="198"/>
      <c r="I18" s="199"/>
    </row>
    <row r="19" spans="2:11" ht="41.25" customHeight="1" thickBot="1" x14ac:dyDescent="0.2">
      <c r="B19" s="176" t="s">
        <v>10</v>
      </c>
      <c r="C19" s="177"/>
      <c r="D19" s="171"/>
      <c r="E19" s="172"/>
      <c r="F19" s="172"/>
      <c r="G19" s="172"/>
      <c r="H19" s="172"/>
      <c r="I19" s="173"/>
    </row>
    <row r="20" spans="2:11" ht="41.25" customHeight="1" thickBot="1" x14ac:dyDescent="0.2">
      <c r="B20" s="176" t="s">
        <v>11</v>
      </c>
      <c r="C20" s="177"/>
      <c r="D20" s="171"/>
      <c r="E20" s="172"/>
      <c r="F20" s="172"/>
      <c r="G20" s="172"/>
      <c r="H20" s="172"/>
      <c r="I20" s="173"/>
    </row>
    <row r="21" spans="2:11" ht="41.25" customHeight="1" thickBot="1" x14ac:dyDescent="0.2">
      <c r="B21" s="176" t="s">
        <v>2</v>
      </c>
      <c r="C21" s="177"/>
      <c r="D21" s="171" t="s">
        <v>229</v>
      </c>
      <c r="E21" s="174"/>
      <c r="F21" s="174"/>
      <c r="G21" s="174"/>
      <c r="H21" s="174"/>
      <c r="I21" s="175"/>
    </row>
    <row r="22" spans="2:11" ht="25.5" customHeight="1" thickBot="1" x14ac:dyDescent="0.2">
      <c r="B22" s="178" t="s">
        <v>3</v>
      </c>
      <c r="C22" s="179"/>
      <c r="D22" s="179"/>
      <c r="E22" s="179"/>
      <c r="F22" s="179"/>
      <c r="G22" s="179"/>
      <c r="H22" s="179"/>
      <c r="I22" s="180"/>
    </row>
    <row r="23" spans="2:11" ht="49.5" customHeight="1" thickBot="1" x14ac:dyDescent="0.2">
      <c r="B23" s="195"/>
      <c r="C23" s="86" t="s">
        <v>4</v>
      </c>
      <c r="D23" s="171"/>
      <c r="E23" s="200"/>
      <c r="F23" s="200"/>
      <c r="G23" s="200"/>
      <c r="H23" s="200"/>
      <c r="I23" s="201"/>
    </row>
    <row r="24" spans="2:11" ht="49.5" customHeight="1" thickBot="1" x14ac:dyDescent="0.2">
      <c r="B24" s="195"/>
      <c r="C24" s="87" t="s">
        <v>5</v>
      </c>
      <c r="D24" s="171"/>
      <c r="E24" s="172"/>
      <c r="F24" s="172"/>
      <c r="G24" s="172"/>
      <c r="H24" s="172"/>
      <c r="I24" s="173"/>
    </row>
    <row r="25" spans="2:11" ht="49.5" customHeight="1" thickBot="1" x14ac:dyDescent="0.2">
      <c r="B25" s="195"/>
      <c r="C25" s="87" t="s">
        <v>6</v>
      </c>
      <c r="D25" s="171"/>
      <c r="E25" s="172"/>
      <c r="F25" s="172"/>
      <c r="G25" s="172"/>
      <c r="H25" s="172"/>
      <c r="I25" s="173"/>
    </row>
    <row r="26" spans="2:11" ht="105.75" customHeight="1" thickBot="1" x14ac:dyDescent="0.2">
      <c r="B26" s="196"/>
      <c r="C26" s="87" t="s">
        <v>173</v>
      </c>
      <c r="D26" s="202" t="s">
        <v>91</v>
      </c>
      <c r="E26" s="203"/>
      <c r="F26" s="203"/>
      <c r="G26" s="203"/>
      <c r="H26" s="203"/>
      <c r="I26" s="204"/>
    </row>
    <row r="27" spans="2:11" ht="16.5" customHeight="1" x14ac:dyDescent="0.15">
      <c r="I27" s="88" t="s">
        <v>242</v>
      </c>
    </row>
    <row r="29" spans="2:11" x14ac:dyDescent="0.15">
      <c r="J29" s="89" t="s">
        <v>47</v>
      </c>
      <c r="K29" s="90" t="s">
        <v>48</v>
      </c>
    </row>
    <row r="30" spans="2:11" x14ac:dyDescent="0.15">
      <c r="J30" s="91" t="s">
        <v>49</v>
      </c>
      <c r="K30" s="90" t="s">
        <v>50</v>
      </c>
    </row>
    <row r="31" spans="2:11" x14ac:dyDescent="0.15">
      <c r="J31" s="91" t="s">
        <v>51</v>
      </c>
      <c r="K31" s="90" t="s">
        <v>51</v>
      </c>
    </row>
    <row r="32" spans="2:11" x14ac:dyDescent="0.15">
      <c r="J32" s="91" t="s">
        <v>52</v>
      </c>
      <c r="K32" s="90" t="s">
        <v>53</v>
      </c>
    </row>
    <row r="33" spans="10:11" x14ac:dyDescent="0.15">
      <c r="J33" s="91" t="s">
        <v>44</v>
      </c>
      <c r="K33" s="90" t="s">
        <v>54</v>
      </c>
    </row>
    <row r="34" spans="10:11" x14ac:dyDescent="0.15">
      <c r="J34" s="91" t="s">
        <v>45</v>
      </c>
      <c r="K34" s="90" t="s">
        <v>55</v>
      </c>
    </row>
    <row r="35" spans="10:11" x14ac:dyDescent="0.15">
      <c r="J35" s="91" t="s">
        <v>56</v>
      </c>
      <c r="K35" s="90" t="s">
        <v>57</v>
      </c>
    </row>
    <row r="36" spans="10:11" x14ac:dyDescent="0.15">
      <c r="J36" s="91" t="s">
        <v>58</v>
      </c>
      <c r="K36" s="90" t="s">
        <v>59</v>
      </c>
    </row>
    <row r="37" spans="10:11" x14ac:dyDescent="0.15">
      <c r="J37" s="91" t="s">
        <v>60</v>
      </c>
      <c r="K37" s="90" t="s">
        <v>61</v>
      </c>
    </row>
    <row r="38" spans="10:11" x14ac:dyDescent="0.15">
      <c r="J38" s="91" t="s">
        <v>62</v>
      </c>
      <c r="K38" s="90" t="s">
        <v>63</v>
      </c>
    </row>
    <row r="39" spans="10:11" x14ac:dyDescent="0.15">
      <c r="J39" s="91" t="s">
        <v>64</v>
      </c>
      <c r="K39" s="90" t="s">
        <v>65</v>
      </c>
    </row>
    <row r="40" spans="10:11" x14ac:dyDescent="0.15">
      <c r="J40" s="91" t="s">
        <v>66</v>
      </c>
      <c r="K40" s="90" t="s">
        <v>67</v>
      </c>
    </row>
    <row r="41" spans="10:11" x14ac:dyDescent="0.15">
      <c r="J41" s="91" t="s">
        <v>68</v>
      </c>
      <c r="K41" s="90" t="s">
        <v>69</v>
      </c>
    </row>
    <row r="42" spans="10:11" x14ac:dyDescent="0.15">
      <c r="J42" s="91" t="s">
        <v>70</v>
      </c>
      <c r="K42" s="90" t="s">
        <v>71</v>
      </c>
    </row>
    <row r="43" spans="10:11" x14ac:dyDescent="0.15">
      <c r="J43" s="91" t="s">
        <v>72</v>
      </c>
      <c r="K43" s="90" t="s">
        <v>73</v>
      </c>
    </row>
    <row r="44" spans="10:11" x14ac:dyDescent="0.15">
      <c r="J44" s="91" t="s">
        <v>74</v>
      </c>
      <c r="K44" s="90" t="s">
        <v>75</v>
      </c>
    </row>
    <row r="45" spans="10:11" x14ac:dyDescent="0.15">
      <c r="J45" s="91" t="s">
        <v>76</v>
      </c>
      <c r="K45" s="90" t="s">
        <v>77</v>
      </c>
    </row>
    <row r="46" spans="10:11" x14ac:dyDescent="0.15">
      <c r="J46" s="91" t="s">
        <v>78</v>
      </c>
      <c r="K46" s="90" t="s">
        <v>79</v>
      </c>
    </row>
    <row r="47" spans="10:11" x14ac:dyDescent="0.15">
      <c r="J47" s="91" t="s">
        <v>80</v>
      </c>
      <c r="K47" s="90" t="s">
        <v>81</v>
      </c>
    </row>
    <row r="48" spans="10:11" x14ac:dyDescent="0.15">
      <c r="J48" s="91" t="s">
        <v>82</v>
      </c>
      <c r="K48" s="90" t="s">
        <v>83</v>
      </c>
    </row>
  </sheetData>
  <sheetProtection password="CC6F" sheet="1"/>
  <mergeCells count="23">
    <mergeCell ref="B23:B26"/>
    <mergeCell ref="B17:I18"/>
    <mergeCell ref="D19:I19"/>
    <mergeCell ref="D23:I23"/>
    <mergeCell ref="D24:I24"/>
    <mergeCell ref="D25:I25"/>
    <mergeCell ref="D26:I26"/>
    <mergeCell ref="B2:I2"/>
    <mergeCell ref="G12:I12"/>
    <mergeCell ref="B19:C19"/>
    <mergeCell ref="B20:C20"/>
    <mergeCell ref="B11:I11"/>
    <mergeCell ref="B6:I6"/>
    <mergeCell ref="B8:I8"/>
    <mergeCell ref="B3:I3"/>
    <mergeCell ref="B4:I4"/>
    <mergeCell ref="H15:I15"/>
    <mergeCell ref="B9:I9"/>
    <mergeCell ref="D12:E12"/>
    <mergeCell ref="D20:I20"/>
    <mergeCell ref="D21:I21"/>
    <mergeCell ref="B21:C21"/>
    <mergeCell ref="B22:I22"/>
  </mergeCells>
  <phoneticPr fontId="2"/>
  <dataValidations count="2">
    <dataValidation type="list" allowBlank="1" showInputMessage="1" showErrorMessage="1" sqref="D23:H23">
      <formula1>J30:J48</formula1>
    </dataValidation>
    <dataValidation type="list" allowBlank="1" showInputMessage="1" showErrorMessage="1" sqref="I23">
      <formula1>N30:N48</formula1>
    </dataValidation>
  </dataValidations>
  <pageMargins left="0.74803149606299213" right="0.74803149606299213" top="0.98425196850393704" bottom="0.98425196850393704" header="0.51181102362204722" footer="0.51181102362204722"/>
  <pageSetup paperSize="9" scale="99" orientation="portrait" blackAndWhite="1"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0"/>
  <sheetViews>
    <sheetView workbookViewId="0">
      <selection activeCell="H26" sqref="H26"/>
    </sheetView>
  </sheetViews>
  <sheetFormatPr defaultRowHeight="13.5" x14ac:dyDescent="0.15"/>
  <cols>
    <col min="3" max="4" width="14.125" customWidth="1"/>
    <col min="10" max="11" width="13.625" customWidth="1"/>
  </cols>
  <sheetData>
    <row r="1" spans="1:13" x14ac:dyDescent="0.15">
      <c r="A1" t="s">
        <v>122</v>
      </c>
    </row>
    <row r="3" spans="1:13" ht="18.75" x14ac:dyDescent="0.15">
      <c r="A3" s="273" t="s">
        <v>129</v>
      </c>
      <c r="B3" s="273"/>
      <c r="C3" s="273"/>
      <c r="D3" s="273"/>
      <c r="E3" s="273"/>
      <c r="F3" s="273"/>
      <c r="H3" s="278" t="s">
        <v>123</v>
      </c>
      <c r="I3" s="278"/>
      <c r="J3" s="278"/>
      <c r="K3" s="278"/>
      <c r="L3" s="278"/>
      <c r="M3" s="278"/>
    </row>
    <row r="5" spans="1:13" x14ac:dyDescent="0.15">
      <c r="C5" s="289" t="s">
        <v>93</v>
      </c>
      <c r="D5" s="281"/>
      <c r="J5" s="280" t="s">
        <v>124</v>
      </c>
      <c r="K5" s="281"/>
    </row>
    <row r="6" spans="1:13" x14ac:dyDescent="0.15">
      <c r="C6" s="282"/>
      <c r="D6" s="283"/>
      <c r="J6" s="282"/>
      <c r="K6" s="283"/>
    </row>
    <row r="7" spans="1:13" x14ac:dyDescent="0.15">
      <c r="C7" s="20"/>
      <c r="J7" s="20"/>
    </row>
    <row r="8" spans="1:13" x14ac:dyDescent="0.15">
      <c r="C8" s="22"/>
      <c r="J8" s="22"/>
    </row>
    <row r="9" spans="1:13" ht="13.5" customHeight="1" x14ac:dyDescent="0.15">
      <c r="C9" s="289" t="s">
        <v>119</v>
      </c>
      <c r="D9" s="281"/>
      <c r="J9" s="280" t="s">
        <v>125</v>
      </c>
      <c r="K9" s="281"/>
      <c r="L9" s="274" t="s">
        <v>126</v>
      </c>
      <c r="M9" s="279"/>
    </row>
    <row r="10" spans="1:13" x14ac:dyDescent="0.15">
      <c r="C10" s="282"/>
      <c r="D10" s="283"/>
      <c r="J10" s="282"/>
      <c r="K10" s="283"/>
      <c r="L10" s="274"/>
      <c r="M10" s="279"/>
    </row>
    <row r="11" spans="1:13" x14ac:dyDescent="0.15">
      <c r="C11" s="20"/>
      <c r="J11" s="20"/>
    </row>
    <row r="12" spans="1:13" x14ac:dyDescent="0.15">
      <c r="C12" s="22"/>
      <c r="J12" s="22"/>
    </row>
    <row r="13" spans="1:13" ht="13.5" customHeight="1" x14ac:dyDescent="0.15">
      <c r="C13" s="289" t="s">
        <v>166</v>
      </c>
      <c r="D13" s="281"/>
      <c r="J13" s="280" t="s">
        <v>167</v>
      </c>
      <c r="K13" s="284"/>
      <c r="L13" s="274" t="s">
        <v>127</v>
      </c>
      <c r="M13" s="279"/>
    </row>
    <row r="14" spans="1:13" x14ac:dyDescent="0.15">
      <c r="C14" s="282"/>
      <c r="D14" s="283"/>
      <c r="J14" s="285"/>
      <c r="K14" s="286"/>
      <c r="L14" s="274"/>
      <c r="M14" s="279"/>
    </row>
    <row r="15" spans="1:13" x14ac:dyDescent="0.15">
      <c r="C15" s="25"/>
      <c r="D15" s="24"/>
      <c r="J15" s="287"/>
      <c r="K15" s="288"/>
      <c r="L15" s="274"/>
      <c r="M15" s="279"/>
    </row>
    <row r="16" spans="1:13" x14ac:dyDescent="0.15">
      <c r="B16" s="21"/>
      <c r="C16" s="22"/>
      <c r="D16" s="19"/>
      <c r="E16" s="21"/>
      <c r="I16" s="21"/>
      <c r="J16" s="22"/>
      <c r="K16" s="19"/>
      <c r="L16" s="21"/>
    </row>
    <row r="17" spans="1:13" x14ac:dyDescent="0.15">
      <c r="A17" s="22"/>
      <c r="E17" s="23"/>
      <c r="H17" s="22"/>
      <c r="L17" s="23"/>
    </row>
    <row r="18" spans="1:13" ht="13.5" customHeight="1" x14ac:dyDescent="0.15">
      <c r="A18" s="289" t="s">
        <v>168</v>
      </c>
      <c r="B18" s="281"/>
      <c r="E18" s="289" t="s">
        <v>169</v>
      </c>
      <c r="F18" s="281"/>
      <c r="H18" s="280" t="s">
        <v>170</v>
      </c>
      <c r="I18" s="284"/>
      <c r="L18" s="280" t="s">
        <v>171</v>
      </c>
      <c r="M18" s="284"/>
    </row>
    <row r="19" spans="1:13" x14ac:dyDescent="0.15">
      <c r="A19" s="282"/>
      <c r="B19" s="283"/>
      <c r="E19" s="282"/>
      <c r="F19" s="283"/>
      <c r="H19" s="285"/>
      <c r="I19" s="286"/>
      <c r="L19" s="285"/>
      <c r="M19" s="286"/>
    </row>
    <row r="20" spans="1:13" x14ac:dyDescent="0.15">
      <c r="H20" s="287"/>
      <c r="I20" s="288"/>
      <c r="L20" s="287"/>
      <c r="M20" s="288"/>
    </row>
  </sheetData>
  <sheetProtection password="CC6F" sheet="1"/>
  <mergeCells count="14">
    <mergeCell ref="H18:I20"/>
    <mergeCell ref="L18:M20"/>
    <mergeCell ref="L9:M10"/>
    <mergeCell ref="C9:D10"/>
    <mergeCell ref="C5:D6"/>
    <mergeCell ref="A18:B19"/>
    <mergeCell ref="E18:F19"/>
    <mergeCell ref="C13:D14"/>
    <mergeCell ref="H3:M3"/>
    <mergeCell ref="L13:M15"/>
    <mergeCell ref="J5:K6"/>
    <mergeCell ref="J9:K10"/>
    <mergeCell ref="J13:K15"/>
    <mergeCell ref="A3:F3"/>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A1:S31"/>
  <sheetViews>
    <sheetView view="pageBreakPreview" zoomScaleNormal="100" zoomScaleSheetLayoutView="100" workbookViewId="0">
      <pane xSplit="3" ySplit="3" topLeftCell="D4" activePane="bottomRight" state="frozen"/>
      <selection activeCell="A2" sqref="A2"/>
      <selection pane="topRight" activeCell="A2" sqref="A2"/>
      <selection pane="bottomLeft" activeCell="A2" sqref="A2"/>
      <selection pane="bottomRight" activeCell="I19" sqref="I19"/>
    </sheetView>
  </sheetViews>
  <sheetFormatPr defaultRowHeight="13.5" x14ac:dyDescent="0.15"/>
  <cols>
    <col min="1" max="1" width="6.875" style="17" customWidth="1"/>
    <col min="2" max="2" width="5.5" style="17" customWidth="1"/>
    <col min="3" max="3" width="47.625" style="17" bestFit="1" customWidth="1"/>
    <col min="4" max="4" width="9" style="17"/>
    <col min="5" max="6" width="9.375" style="17" customWidth="1"/>
    <col min="7" max="18" width="9" style="17"/>
    <col min="19" max="19" width="10.625" style="17" customWidth="1"/>
    <col min="20" max="20" width="9" style="17"/>
    <col min="21" max="21" width="9" style="17" customWidth="1"/>
    <col min="22" max="16384" width="9" style="17"/>
  </cols>
  <sheetData>
    <row r="1" spans="1:19" ht="15.75" hidden="1" customHeight="1" x14ac:dyDescent="0.15">
      <c r="A1" s="213"/>
      <c r="B1" s="214"/>
      <c r="C1" s="26" t="str">
        <f>IF(第１面!D19="","",第１面!D19)</f>
        <v/>
      </c>
      <c r="D1" s="127" t="b">
        <f>OR(ISNUMBER(D4),ISNUMBER(D18))</f>
        <v>0</v>
      </c>
      <c r="E1" s="128" t="b">
        <f t="shared" ref="E1:R1" si="0">OR(ISNUMBER(E4),ISNUMBER(E18))</f>
        <v>0</v>
      </c>
      <c r="F1" s="128" t="b">
        <f t="shared" si="0"/>
        <v>0</v>
      </c>
      <c r="G1" s="128" t="b">
        <f t="shared" si="0"/>
        <v>0</v>
      </c>
      <c r="H1" s="128" t="b">
        <f t="shared" si="0"/>
        <v>0</v>
      </c>
      <c r="I1" s="128" t="b">
        <f t="shared" si="0"/>
        <v>0</v>
      </c>
      <c r="J1" s="128" t="b">
        <f t="shared" si="0"/>
        <v>0</v>
      </c>
      <c r="K1" s="128" t="b">
        <f t="shared" si="0"/>
        <v>0</v>
      </c>
      <c r="L1" s="128" t="b">
        <f t="shared" si="0"/>
        <v>0</v>
      </c>
      <c r="M1" s="128" t="b">
        <f t="shared" si="0"/>
        <v>0</v>
      </c>
      <c r="N1" s="128" t="b">
        <f t="shared" si="0"/>
        <v>0</v>
      </c>
      <c r="O1" s="128" t="b">
        <f t="shared" si="0"/>
        <v>0</v>
      </c>
      <c r="P1" s="128" t="b">
        <f t="shared" si="0"/>
        <v>0</v>
      </c>
      <c r="Q1" s="118" t="b">
        <f t="shared" si="0"/>
        <v>0</v>
      </c>
      <c r="R1" s="118" t="b">
        <f t="shared" si="0"/>
        <v>0</v>
      </c>
      <c r="S1" s="44"/>
    </row>
    <row r="2" spans="1:19" ht="24.75" hidden="1" customHeight="1" thickBot="1" x14ac:dyDescent="0.2">
      <c r="A2" s="290" t="s">
        <v>41</v>
      </c>
      <c r="B2" s="291"/>
      <c r="C2" s="113" t="str">
        <f>IF(第１面!D20="","",第１面!D20)</f>
        <v/>
      </c>
      <c r="D2" s="110">
        <f>IF(D4="",,COUNTIF($D$4:D4,D4))</f>
        <v>0</v>
      </c>
      <c r="E2" s="111">
        <f>IF(E4="",,COUNTIF($D$4:E4,E4))</f>
        <v>0</v>
      </c>
      <c r="F2" s="111">
        <f>IF(F4="",,COUNTIF($D$4:F4,F4))</f>
        <v>0</v>
      </c>
      <c r="G2" s="111">
        <f>IF(G4="",,COUNTIF($D$4:G4,G4))</f>
        <v>0</v>
      </c>
      <c r="H2" s="111">
        <f>IF(H4="",,COUNTIF($D$4:H4,H4))</f>
        <v>0</v>
      </c>
      <c r="I2" s="112">
        <f>IF(I4="",,COUNTIF($D$4:I4,I4))</f>
        <v>0</v>
      </c>
      <c r="J2" s="111">
        <f>IF(J4="",,COUNTIF($D$4:J4,J4))</f>
        <v>0</v>
      </c>
      <c r="K2" s="111">
        <f>IF(K4="",,COUNTIF($D$4:K4,K4))</f>
        <v>0</v>
      </c>
      <c r="L2" s="111">
        <f>IF(L4="",,COUNTIF($D$4:L4,L4))</f>
        <v>0</v>
      </c>
      <c r="M2" s="111">
        <f>IF(M4="",,COUNTIF($D$4:M4,M4))</f>
        <v>0</v>
      </c>
      <c r="N2" s="111">
        <f>IF(N4="",,COUNTIF($D$4:N4,N4))</f>
        <v>0</v>
      </c>
      <c r="O2" s="111">
        <f>IF(O4="",,COUNTIF($D$4:O4,O4))</f>
        <v>0</v>
      </c>
      <c r="P2" s="111">
        <f>IF(P4="",,COUNTIF($D$4:P4,P4))</f>
        <v>0</v>
      </c>
      <c r="Q2" s="122">
        <f>IF(Q4=0,,COUNTIF($D$4:Q4,Q4))</f>
        <v>14</v>
      </c>
      <c r="R2" s="122">
        <f>IF(R4=0,,COUNTIF($D$4:R4,R4))</f>
        <v>15</v>
      </c>
      <c r="S2" s="54" t="s">
        <v>42</v>
      </c>
    </row>
    <row r="3" spans="1:19" ht="43.5" customHeight="1" thickBot="1" x14ac:dyDescent="0.2">
      <c r="A3" s="292" t="s">
        <v>136</v>
      </c>
      <c r="B3" s="293"/>
      <c r="C3" s="121" t="s">
        <v>209</v>
      </c>
      <c r="D3" s="123" t="s">
        <v>153</v>
      </c>
      <c r="E3" s="115" t="s">
        <v>146</v>
      </c>
      <c r="F3" s="115" t="s">
        <v>147</v>
      </c>
      <c r="G3" s="115" t="s">
        <v>148</v>
      </c>
      <c r="H3" s="114" t="s">
        <v>139</v>
      </c>
      <c r="I3" s="115" t="s">
        <v>154</v>
      </c>
      <c r="J3" s="124" t="s">
        <v>140</v>
      </c>
      <c r="K3" s="114" t="s">
        <v>141</v>
      </c>
      <c r="L3" s="115" t="s">
        <v>149</v>
      </c>
      <c r="M3" s="115" t="s">
        <v>150</v>
      </c>
      <c r="N3" s="115" t="s">
        <v>151</v>
      </c>
      <c r="O3" s="115" t="s">
        <v>143</v>
      </c>
      <c r="P3" s="114" t="s">
        <v>144</v>
      </c>
      <c r="Q3" s="114" t="s">
        <v>145</v>
      </c>
      <c r="R3" s="126" t="s">
        <v>152</v>
      </c>
      <c r="S3" s="125" t="s">
        <v>42</v>
      </c>
    </row>
    <row r="4" spans="1:19" x14ac:dyDescent="0.15">
      <c r="A4" s="219" t="s">
        <v>86</v>
      </c>
      <c r="B4" s="116"/>
      <c r="C4" s="117" t="s">
        <v>202</v>
      </c>
      <c r="D4" s="130" t="str">
        <f>IF(入力様式1!D4=0,IF(入力様式1!D18=0,"",0),入力様式1!D4)</f>
        <v/>
      </c>
      <c r="E4" s="131" t="str">
        <f>IF(入力様式1!E4=0,IF(入力様式1!E18=0,"",0),入力様式1!E4)</f>
        <v/>
      </c>
      <c r="F4" s="131" t="str">
        <f>IF(入力様式1!F4=0,IF(入力様式1!F18=0,"",0),入力様式1!F4)</f>
        <v/>
      </c>
      <c r="G4" s="131" t="str">
        <f>IF(入力様式1!G4=0,IF(入力様式1!G18=0,"",0),入力様式1!G4)</f>
        <v/>
      </c>
      <c r="H4" s="131" t="str">
        <f>IF(入力様式1!H4=0,IF(入力様式1!H18=0,"",0),入力様式1!H4)</f>
        <v/>
      </c>
      <c r="I4" s="131" t="str">
        <f>IF(入力様式1!I4=0,IF(入力様式1!I18=0,"",0),入力様式1!I4)</f>
        <v/>
      </c>
      <c r="J4" s="131" t="str">
        <f>IF(入力様式1!J4=0,IF(入力様式1!J18=0,"",0),入力様式1!J4)</f>
        <v/>
      </c>
      <c r="K4" s="131" t="str">
        <f>IF(入力様式1!K4=0,IF(入力様式1!K18=0,"",0),入力様式1!K4)</f>
        <v/>
      </c>
      <c r="L4" s="131" t="str">
        <f>IF(入力様式1!L4=0,IF(入力様式1!L18=0,"",0),入力様式1!L4)</f>
        <v/>
      </c>
      <c r="M4" s="131" t="str">
        <f>IF(入力様式1!M4=0,IF(入力様式1!M18=0,"",0),入力様式1!M4)</f>
        <v/>
      </c>
      <c r="N4" s="131" t="str">
        <f>IF(入力様式1!N4=0,IF(入力様式1!N18=0,"",0),入力様式1!N4)</f>
        <v/>
      </c>
      <c r="O4" s="131" t="str">
        <f>IF(入力様式1!O4=0,IF(入力様式1!O18=0,"",0),入力様式1!O4)</f>
        <v/>
      </c>
      <c r="P4" s="131" t="str">
        <f>IF(入力様式1!P4=0,IF(入力様式1!P18=0,"",0),入力様式1!P4)</f>
        <v/>
      </c>
      <c r="Q4" s="131" t="str">
        <f>IF(入力様式1!Q4=0,IF(入力様式1!Q18=0,"",0),入力様式1!Q4)</f>
        <v/>
      </c>
      <c r="R4" s="131" t="str">
        <f>IF(入力様式1!R4=0,IF(入力様式1!R18=0,"",0),入力様式1!R4)</f>
        <v/>
      </c>
      <c r="S4" s="48">
        <f>SUM(D4:R4)</f>
        <v>0</v>
      </c>
    </row>
    <row r="5" spans="1:19" x14ac:dyDescent="0.15">
      <c r="A5" s="220"/>
      <c r="B5" s="209" t="s">
        <v>46</v>
      </c>
      <c r="C5" s="38" t="s">
        <v>95</v>
      </c>
      <c r="D5" s="132" t="str">
        <f>IF(入力様式1!D5=0,IF(入力様式1!D19=0,"",0),入力様式1!D5)</f>
        <v/>
      </c>
      <c r="E5" s="133" t="str">
        <f>IF(入力様式1!E5=0,IF(入力様式1!E19=0,"",0),入力様式1!E5)</f>
        <v/>
      </c>
      <c r="F5" s="133" t="str">
        <f>IF(入力様式1!F5=0,IF(入力様式1!F19=0,"",0),入力様式1!F5)</f>
        <v/>
      </c>
      <c r="G5" s="133" t="str">
        <f>IF(入力様式1!G5=0,IF(入力様式1!G19=0,"",0),入力様式1!G5)</f>
        <v/>
      </c>
      <c r="H5" s="133" t="str">
        <f>IF(入力様式1!H5=0,IF(入力様式1!H19=0,"",0),入力様式1!H5)</f>
        <v/>
      </c>
      <c r="I5" s="133" t="str">
        <f>IF(入力様式1!I5=0,IF(入力様式1!I19=0,"",0),入力様式1!I5)</f>
        <v/>
      </c>
      <c r="J5" s="133" t="str">
        <f>IF(入力様式1!J5=0,IF(入力様式1!J19=0,"",0),入力様式1!J5)</f>
        <v/>
      </c>
      <c r="K5" s="133" t="str">
        <f>IF(入力様式1!K5=0,IF(入力様式1!K19=0,"",0),入力様式1!K5)</f>
        <v/>
      </c>
      <c r="L5" s="133" t="str">
        <f>IF(入力様式1!L5=0,IF(入力様式1!L19=0,"",0),入力様式1!L5)</f>
        <v/>
      </c>
      <c r="M5" s="133" t="str">
        <f>IF(入力様式1!M5=0,IF(入力様式1!M19=0,"",0),入力様式1!M5)</f>
        <v/>
      </c>
      <c r="N5" s="133" t="str">
        <f>IF(入力様式1!N5=0,IF(入力様式1!N19=0,"",0),入力様式1!N5)</f>
        <v/>
      </c>
      <c r="O5" s="133" t="str">
        <f>IF(入力様式1!O5=0,IF(入力様式1!O19=0,"",0),入力様式1!O5)</f>
        <v/>
      </c>
      <c r="P5" s="133" t="str">
        <f>IF(入力様式1!P5=0,IF(入力様式1!P19=0,"",0),入力様式1!P5)</f>
        <v/>
      </c>
      <c r="Q5" s="133" t="str">
        <f>IF(入力様式1!Q5=0,IF(入力様式1!Q19=0,"",0),入力様式1!Q5)</f>
        <v/>
      </c>
      <c r="R5" s="133" t="str">
        <f>IF(入力様式1!R5=0,IF(入力様式1!R19=0,"",0),入力様式1!R5)</f>
        <v/>
      </c>
      <c r="S5" s="45">
        <f t="shared" ref="S5:S31" si="1">SUM(D5:R5)</f>
        <v>0</v>
      </c>
    </row>
    <row r="6" spans="1:19" x14ac:dyDescent="0.15">
      <c r="A6" s="220"/>
      <c r="B6" s="210"/>
      <c r="C6" s="39" t="s">
        <v>96</v>
      </c>
      <c r="D6" s="134" t="str">
        <f>IF(入力様式1!D6=0,IF(入力様式1!D20=0,"",0),入力様式1!D6)</f>
        <v/>
      </c>
      <c r="E6" s="135" t="str">
        <f>IF(入力様式1!E6=0,IF(入力様式1!E20=0,"",0),入力様式1!E6)</f>
        <v/>
      </c>
      <c r="F6" s="135" t="str">
        <f>IF(入力様式1!F6=0,IF(入力様式1!F20=0,"",0),入力様式1!F6)</f>
        <v/>
      </c>
      <c r="G6" s="135" t="str">
        <f>IF(入力様式1!G6=0,IF(入力様式1!G20=0,"",0),入力様式1!G6)</f>
        <v/>
      </c>
      <c r="H6" s="135" t="str">
        <f>IF(入力様式1!H6=0,IF(入力様式1!H20=0,"",0),入力様式1!H6)</f>
        <v/>
      </c>
      <c r="I6" s="135" t="str">
        <f>IF(入力様式1!I6=0,IF(入力様式1!I20=0,"",0),入力様式1!I6)</f>
        <v/>
      </c>
      <c r="J6" s="135" t="str">
        <f>IF(入力様式1!J6=0,IF(入力様式1!J20=0,"",0),入力様式1!J6)</f>
        <v/>
      </c>
      <c r="K6" s="135" t="str">
        <f>IF(入力様式1!K6=0,IF(入力様式1!K20=0,"",0),入力様式1!K6)</f>
        <v/>
      </c>
      <c r="L6" s="135" t="str">
        <f>IF(入力様式1!L6=0,IF(入力様式1!L20=0,"",0),入力様式1!L6)</f>
        <v/>
      </c>
      <c r="M6" s="135" t="str">
        <f>IF(入力様式1!M6=0,IF(入力様式1!M20=0,"",0),入力様式1!M6)</f>
        <v/>
      </c>
      <c r="N6" s="135" t="str">
        <f>IF(入力様式1!N6=0,IF(入力様式1!N20=0,"",0),入力様式1!N6)</f>
        <v/>
      </c>
      <c r="O6" s="135" t="str">
        <f>IF(入力様式1!O6=0,IF(入力様式1!O20=0,"",0),入力様式1!O6)</f>
        <v/>
      </c>
      <c r="P6" s="135" t="str">
        <f>IF(入力様式1!P6=0,IF(入力様式1!P20=0,"",0),入力様式1!P6)</f>
        <v/>
      </c>
      <c r="Q6" s="135" t="str">
        <f>IF(入力様式1!Q6=0,IF(入力様式1!Q20=0,"",0),入力様式1!Q6)</f>
        <v/>
      </c>
      <c r="R6" s="135" t="str">
        <f>IF(入力様式1!R6=0,IF(入力様式1!R20=0,"",0),入力様式1!R6)</f>
        <v/>
      </c>
      <c r="S6" s="46">
        <f t="shared" si="1"/>
        <v>0</v>
      </c>
    </row>
    <row r="7" spans="1:19" x14ac:dyDescent="0.15">
      <c r="A7" s="220"/>
      <c r="B7" s="210"/>
      <c r="C7" s="39" t="s">
        <v>97</v>
      </c>
      <c r="D7" s="134" t="str">
        <f>IF(入力様式1!D7=0,IF(入力様式1!D21=0,"",0),入力様式1!D7)</f>
        <v/>
      </c>
      <c r="E7" s="135" t="str">
        <f>IF(入力様式1!E7=0,IF(入力様式1!E21=0,"",0),入力様式1!E7)</f>
        <v/>
      </c>
      <c r="F7" s="135" t="str">
        <f>IF(入力様式1!F7=0,IF(入力様式1!F21=0,"",0),入力様式1!F7)</f>
        <v/>
      </c>
      <c r="G7" s="135" t="str">
        <f>IF(入力様式1!G7=0,IF(入力様式1!G21=0,"",0),入力様式1!G7)</f>
        <v/>
      </c>
      <c r="H7" s="135" t="str">
        <f>IF(入力様式1!H7=0,IF(入力様式1!H21=0,"",0),入力様式1!H7)</f>
        <v/>
      </c>
      <c r="I7" s="135" t="str">
        <f>IF(入力様式1!I7=0,IF(入力様式1!I21=0,"",0),入力様式1!I7)</f>
        <v/>
      </c>
      <c r="J7" s="135" t="str">
        <f>IF(入力様式1!J7=0,IF(入力様式1!J21=0,"",0),入力様式1!J7)</f>
        <v/>
      </c>
      <c r="K7" s="135" t="str">
        <f>IF(入力様式1!K7=0,IF(入力様式1!K21=0,"",0),入力様式1!K7)</f>
        <v/>
      </c>
      <c r="L7" s="135" t="str">
        <f>IF(入力様式1!L7=0,IF(入力様式1!L21=0,"",0),入力様式1!L7)</f>
        <v/>
      </c>
      <c r="M7" s="135" t="str">
        <f>IF(入力様式1!M7=0,IF(入力様式1!M21=0,"",0),入力様式1!M7)</f>
        <v/>
      </c>
      <c r="N7" s="135" t="str">
        <f>IF(入力様式1!N7=0,IF(入力様式1!N21=0,"",0),入力様式1!N7)</f>
        <v/>
      </c>
      <c r="O7" s="135" t="str">
        <f>IF(入力様式1!O7=0,IF(入力様式1!O21=0,"",0),入力様式1!O7)</f>
        <v/>
      </c>
      <c r="P7" s="135" t="str">
        <f>IF(入力様式1!P7=0,IF(入力様式1!P21=0,"",0),入力様式1!P7)</f>
        <v/>
      </c>
      <c r="Q7" s="135" t="str">
        <f>IF(入力様式1!Q7=0,IF(入力様式1!Q21=0,"",0),入力様式1!Q7)</f>
        <v/>
      </c>
      <c r="R7" s="135" t="str">
        <f>IF(入力様式1!R7=0,IF(入力様式1!R21=0,"",0),入力様式1!R7)</f>
        <v/>
      </c>
      <c r="S7" s="46">
        <f t="shared" si="1"/>
        <v>0</v>
      </c>
    </row>
    <row r="8" spans="1:19" x14ac:dyDescent="0.15">
      <c r="A8" s="220"/>
      <c r="B8" s="210"/>
      <c r="C8" s="39" t="s">
        <v>98</v>
      </c>
      <c r="D8" s="134" t="str">
        <f>IF(入力様式1!D8=0,IF(入力様式1!D22=0,"",0),入力様式1!D8)</f>
        <v/>
      </c>
      <c r="E8" s="135" t="str">
        <f>IF(入力様式1!E8=0,IF(入力様式1!E22=0,"",0),入力様式1!E8)</f>
        <v/>
      </c>
      <c r="F8" s="135" t="str">
        <f>IF(入力様式1!F8=0,IF(入力様式1!F22=0,"",0),入力様式1!F8)</f>
        <v/>
      </c>
      <c r="G8" s="135" t="str">
        <f>IF(入力様式1!G8=0,IF(入力様式1!G22=0,"",0),入力様式1!G8)</f>
        <v/>
      </c>
      <c r="H8" s="135" t="str">
        <f>IF(入力様式1!H8=0,IF(入力様式1!H22=0,"",0),入力様式1!H8)</f>
        <v/>
      </c>
      <c r="I8" s="135" t="str">
        <f>IF(入力様式1!I8=0,IF(入力様式1!I22=0,"",0),入力様式1!I8)</f>
        <v/>
      </c>
      <c r="J8" s="135" t="str">
        <f>IF(入力様式1!J8=0,IF(入力様式1!J22=0,"",0),入力様式1!J8)</f>
        <v/>
      </c>
      <c r="K8" s="135" t="str">
        <f>IF(入力様式1!K8=0,IF(入力様式1!K22=0,"",0),入力様式1!K8)</f>
        <v/>
      </c>
      <c r="L8" s="135" t="str">
        <f>IF(入力様式1!L8=0,IF(入力様式1!L22=0,"",0),入力様式1!L8)</f>
        <v/>
      </c>
      <c r="M8" s="135" t="str">
        <f>IF(入力様式1!M8=0,IF(入力様式1!M22=0,"",0),入力様式1!M8)</f>
        <v/>
      </c>
      <c r="N8" s="135" t="str">
        <f>IF(入力様式1!N8=0,IF(入力様式1!N22=0,"",0),入力様式1!N8)</f>
        <v/>
      </c>
      <c r="O8" s="135" t="str">
        <f>IF(入力様式1!O8=0,IF(入力様式1!O22=0,"",0),入力様式1!O8)</f>
        <v/>
      </c>
      <c r="P8" s="135" t="str">
        <f>IF(入力様式1!P8=0,IF(入力様式1!P22=0,"",0),入力様式1!P8)</f>
        <v/>
      </c>
      <c r="Q8" s="135" t="str">
        <f>IF(入力様式1!Q8=0,IF(入力様式1!Q22=0,"",0),入力様式1!Q8)</f>
        <v/>
      </c>
      <c r="R8" s="135" t="str">
        <f>IF(入力様式1!R8=0,IF(入力様式1!R22=0,"",0),入力様式1!R8)</f>
        <v/>
      </c>
      <c r="S8" s="46">
        <f t="shared" si="1"/>
        <v>0</v>
      </c>
    </row>
    <row r="9" spans="1:19" x14ac:dyDescent="0.15">
      <c r="A9" s="220"/>
      <c r="B9" s="210"/>
      <c r="C9" s="39" t="s">
        <v>99</v>
      </c>
      <c r="D9" s="134" t="str">
        <f>IF(入力様式1!D9=0,IF(入力様式1!D23=0,"",0),入力様式1!D9)</f>
        <v/>
      </c>
      <c r="E9" s="135" t="str">
        <f>IF(入力様式1!E9=0,IF(入力様式1!E23=0,"",0),入力様式1!E9)</f>
        <v/>
      </c>
      <c r="F9" s="135" t="str">
        <f>IF(入力様式1!F9=0,IF(入力様式1!F23=0,"",0),入力様式1!F9)</f>
        <v/>
      </c>
      <c r="G9" s="135" t="str">
        <f>IF(入力様式1!G9=0,IF(入力様式1!G23=0,"",0),入力様式1!G9)</f>
        <v/>
      </c>
      <c r="H9" s="135" t="str">
        <f>IF(入力様式1!H9=0,IF(入力様式1!H23=0,"",0),入力様式1!H9)</f>
        <v/>
      </c>
      <c r="I9" s="135" t="str">
        <f>IF(入力様式1!I9=0,IF(入力様式1!I23=0,"",0),入力様式1!I9)</f>
        <v/>
      </c>
      <c r="J9" s="135" t="str">
        <f>IF(入力様式1!J9=0,IF(入力様式1!J23=0,"",0),入力様式1!J9)</f>
        <v/>
      </c>
      <c r="K9" s="135" t="str">
        <f>IF(入力様式1!K9=0,IF(入力様式1!K23=0,"",0),入力様式1!K9)</f>
        <v/>
      </c>
      <c r="L9" s="135" t="str">
        <f>IF(入力様式1!L9=0,IF(入力様式1!L23=0,"",0),入力様式1!L9)</f>
        <v/>
      </c>
      <c r="M9" s="135" t="str">
        <f>IF(入力様式1!M9=0,IF(入力様式1!M23=0,"",0),入力様式1!M9)</f>
        <v/>
      </c>
      <c r="N9" s="135" t="str">
        <f>IF(入力様式1!N9=0,IF(入力様式1!N23=0,"",0),入力様式1!N9)</f>
        <v/>
      </c>
      <c r="O9" s="135" t="str">
        <f>IF(入力様式1!O9=0,IF(入力様式1!O23=0,"",0),入力様式1!O9)</f>
        <v/>
      </c>
      <c r="P9" s="135" t="str">
        <f>IF(入力様式1!P9=0,IF(入力様式1!P23=0,"",0),入力様式1!P9)</f>
        <v/>
      </c>
      <c r="Q9" s="135" t="str">
        <f>IF(入力様式1!Q9=0,IF(入力様式1!Q23=0,"",0),入力様式1!Q9)</f>
        <v/>
      </c>
      <c r="R9" s="135" t="str">
        <f>IF(入力様式1!R9=0,IF(入力様式1!R23=0,"",0),入力様式1!R9)</f>
        <v/>
      </c>
      <c r="S9" s="46">
        <f t="shared" si="1"/>
        <v>0</v>
      </c>
    </row>
    <row r="10" spans="1:19" x14ac:dyDescent="0.15">
      <c r="A10" s="220"/>
      <c r="B10" s="210"/>
      <c r="C10" s="39" t="s">
        <v>100</v>
      </c>
      <c r="D10" s="134" t="str">
        <f>IF(入力様式1!D10=0,IF(入力様式1!D24=0,"",0),入力様式1!D10)</f>
        <v/>
      </c>
      <c r="E10" s="135" t="str">
        <f>IF(入力様式1!E10=0,IF(入力様式1!E24=0,"",0),入力様式1!E10)</f>
        <v/>
      </c>
      <c r="F10" s="135" t="str">
        <f>IF(入力様式1!F10=0,IF(入力様式1!F24=0,"",0),入力様式1!F10)</f>
        <v/>
      </c>
      <c r="G10" s="135" t="str">
        <f>IF(入力様式1!G10=0,IF(入力様式1!G24=0,"",0),入力様式1!G10)</f>
        <v/>
      </c>
      <c r="H10" s="135" t="str">
        <f>IF(入力様式1!H10=0,IF(入力様式1!H24=0,"",0),入力様式1!H10)</f>
        <v/>
      </c>
      <c r="I10" s="135" t="str">
        <f>IF(入力様式1!I10=0,IF(入力様式1!I24=0,"",0),入力様式1!I10)</f>
        <v/>
      </c>
      <c r="J10" s="135" t="str">
        <f>IF(入力様式1!J10=0,IF(入力様式1!J24=0,"",0),入力様式1!J10)</f>
        <v/>
      </c>
      <c r="K10" s="135" t="str">
        <f>IF(入力様式1!K10=0,IF(入力様式1!K24=0,"",0),入力様式1!K10)</f>
        <v/>
      </c>
      <c r="L10" s="135" t="str">
        <f>IF(入力様式1!L10=0,IF(入力様式1!L24=0,"",0),入力様式1!L10)</f>
        <v/>
      </c>
      <c r="M10" s="135" t="str">
        <f>IF(入力様式1!M10=0,IF(入力様式1!M24=0,"",0),入力様式1!M10)</f>
        <v/>
      </c>
      <c r="N10" s="135" t="str">
        <f>IF(入力様式1!N10=0,IF(入力様式1!N24=0,"",0),入力様式1!N10)</f>
        <v/>
      </c>
      <c r="O10" s="135" t="str">
        <f>IF(入力様式1!O10=0,IF(入力様式1!O24=0,"",0),入力様式1!O10)</f>
        <v/>
      </c>
      <c r="P10" s="135" t="str">
        <f>IF(入力様式1!P10=0,IF(入力様式1!P24=0,"",0),入力様式1!P10)</f>
        <v/>
      </c>
      <c r="Q10" s="135" t="str">
        <f>IF(入力様式1!Q10=0,IF(入力様式1!Q24=0,"",0),入力様式1!Q10)</f>
        <v/>
      </c>
      <c r="R10" s="135" t="str">
        <f>IF(入力様式1!R10=0,IF(入力様式1!R24=0,"",0),入力様式1!R10)</f>
        <v/>
      </c>
      <c r="S10" s="46">
        <f t="shared" si="1"/>
        <v>0</v>
      </c>
    </row>
    <row r="11" spans="1:19" x14ac:dyDescent="0.15">
      <c r="A11" s="220"/>
      <c r="B11" s="210"/>
      <c r="C11" s="39" t="s">
        <v>101</v>
      </c>
      <c r="D11" s="134" t="str">
        <f>IF(入力様式1!D11=0,IF(入力様式1!D25=0,"",0),入力様式1!D11)</f>
        <v/>
      </c>
      <c r="E11" s="135" t="str">
        <f>IF(入力様式1!E11=0,IF(入力様式1!E25=0,"",0),入力様式1!E11)</f>
        <v/>
      </c>
      <c r="F11" s="135" t="str">
        <f>IF(入力様式1!F11=0,IF(入力様式1!F25=0,"",0),入力様式1!F11)</f>
        <v/>
      </c>
      <c r="G11" s="135" t="str">
        <f>IF(入力様式1!G11=0,IF(入力様式1!G25=0,"",0),入力様式1!G11)</f>
        <v/>
      </c>
      <c r="H11" s="135" t="str">
        <f>IF(入力様式1!H11=0,IF(入力様式1!H25=0,"",0),入力様式1!H11)</f>
        <v/>
      </c>
      <c r="I11" s="135" t="str">
        <f>IF(入力様式1!I11=0,IF(入力様式1!I25=0,"",0),入力様式1!I11)</f>
        <v/>
      </c>
      <c r="J11" s="135" t="str">
        <f>IF(入力様式1!J11=0,IF(入力様式1!J25=0,"",0),入力様式1!J11)</f>
        <v/>
      </c>
      <c r="K11" s="135" t="str">
        <f>IF(入力様式1!K11=0,IF(入力様式1!K25=0,"",0),入力様式1!K11)</f>
        <v/>
      </c>
      <c r="L11" s="135" t="str">
        <f>IF(入力様式1!L11=0,IF(入力様式1!L25=0,"",0),入力様式1!L11)</f>
        <v/>
      </c>
      <c r="M11" s="135" t="str">
        <f>IF(入力様式1!M11=0,IF(入力様式1!M25=0,"",0),入力様式1!M11)</f>
        <v/>
      </c>
      <c r="N11" s="135" t="str">
        <f>IF(入力様式1!N11=0,IF(入力様式1!N25=0,"",0),入力様式1!N11)</f>
        <v/>
      </c>
      <c r="O11" s="135" t="str">
        <f>IF(入力様式1!O11=0,IF(入力様式1!O25=0,"",0),入力様式1!O11)</f>
        <v/>
      </c>
      <c r="P11" s="135" t="str">
        <f>IF(入力様式1!P11=0,IF(入力様式1!P25=0,"",0),入力様式1!P11)</f>
        <v/>
      </c>
      <c r="Q11" s="135" t="str">
        <f>IF(入力様式1!Q11=0,IF(入力様式1!Q25=0,"",0),入力様式1!Q11)</f>
        <v/>
      </c>
      <c r="R11" s="135" t="str">
        <f>IF(入力様式1!R11=0,IF(入力様式1!R25=0,"",0),入力様式1!R11)</f>
        <v/>
      </c>
      <c r="S11" s="46">
        <f t="shared" si="1"/>
        <v>0</v>
      </c>
    </row>
    <row r="12" spans="1:19" x14ac:dyDescent="0.15">
      <c r="A12" s="220"/>
      <c r="B12" s="223"/>
      <c r="C12" s="40" t="s">
        <v>102</v>
      </c>
      <c r="D12" s="136" t="str">
        <f>IF(入力様式1!D12=0,IF(入力様式1!D26=0,"",0),入力様式1!D12)</f>
        <v/>
      </c>
      <c r="E12" s="137" t="str">
        <f>IF(入力様式1!E12=0,IF(入力様式1!E26=0,"",0),入力様式1!E12)</f>
        <v/>
      </c>
      <c r="F12" s="137" t="str">
        <f>IF(入力様式1!F12=0,IF(入力様式1!F26=0,"",0),入力様式1!F12)</f>
        <v/>
      </c>
      <c r="G12" s="137" t="str">
        <f>IF(入力様式1!G12=0,IF(入力様式1!G26=0,"",0),入力様式1!G12)</f>
        <v/>
      </c>
      <c r="H12" s="137" t="str">
        <f>IF(入力様式1!H12=0,IF(入力様式1!H26=0,"",0),入力様式1!H12)</f>
        <v/>
      </c>
      <c r="I12" s="137" t="str">
        <f>IF(入力様式1!I12=0,IF(入力様式1!I26=0,"",0),入力様式1!I12)</f>
        <v/>
      </c>
      <c r="J12" s="137" t="str">
        <f>IF(入力様式1!J12=0,IF(入力様式1!J26=0,"",0),入力様式1!J12)</f>
        <v/>
      </c>
      <c r="K12" s="137" t="str">
        <f>IF(入力様式1!K12=0,IF(入力様式1!K26=0,"",0),入力様式1!K12)</f>
        <v/>
      </c>
      <c r="L12" s="137" t="str">
        <f>IF(入力様式1!L12=0,IF(入力様式1!L26=0,"",0),入力様式1!L12)</f>
        <v/>
      </c>
      <c r="M12" s="137" t="str">
        <f>IF(入力様式1!M12=0,IF(入力様式1!M26=0,"",0),入力様式1!M12)</f>
        <v/>
      </c>
      <c r="N12" s="137" t="str">
        <f>IF(入力様式1!N12=0,IF(入力様式1!N26=0,"",0),入力様式1!N12)</f>
        <v/>
      </c>
      <c r="O12" s="137" t="str">
        <f>IF(入力様式1!O12=0,IF(入力様式1!O26=0,"",0),入力様式1!O12)</f>
        <v/>
      </c>
      <c r="P12" s="137" t="str">
        <f>IF(入力様式1!P12=0,IF(入力様式1!P26=0,"",0),入力様式1!P12)</f>
        <v/>
      </c>
      <c r="Q12" s="135" t="str">
        <f>IF(入力様式1!Q12=0,IF(入力様式1!Q26=0,"",0),入力様式1!Q12)</f>
        <v/>
      </c>
      <c r="R12" s="135" t="str">
        <f>IF(入力様式1!R12=0,IF(入力様式1!R26=0,"",0),入力様式1!R12)</f>
        <v/>
      </c>
      <c r="S12" s="47">
        <f t="shared" si="1"/>
        <v>0</v>
      </c>
    </row>
    <row r="13" spans="1:19" x14ac:dyDescent="0.15">
      <c r="A13" s="221"/>
      <c r="B13" s="209" t="s">
        <v>87</v>
      </c>
      <c r="C13" s="41" t="s">
        <v>103</v>
      </c>
      <c r="D13" s="138" t="str">
        <f>IF(入力様式1!D13=0,IF(入力様式1!D27=0,"",0),入力様式1!D13)</f>
        <v/>
      </c>
      <c r="E13" s="139" t="str">
        <f>IF(入力様式1!E13=0,IF(入力様式1!E27=0,"",0),入力様式1!E13)</f>
        <v/>
      </c>
      <c r="F13" s="139" t="str">
        <f>IF(入力様式1!F13=0,IF(入力様式1!F27=0,"",0),入力様式1!F13)</f>
        <v/>
      </c>
      <c r="G13" s="139" t="str">
        <f>IF(入力様式1!G13=0,IF(入力様式1!G27=0,"",0),入力様式1!G13)</f>
        <v/>
      </c>
      <c r="H13" s="139" t="str">
        <f>IF(入力様式1!H13=0,IF(入力様式1!H27=0,"",0),入力様式1!H13)</f>
        <v/>
      </c>
      <c r="I13" s="139" t="str">
        <f>IF(入力様式1!I13=0,IF(入力様式1!I27=0,"",0),入力様式1!I13)</f>
        <v/>
      </c>
      <c r="J13" s="139" t="str">
        <f>IF(入力様式1!J13=0,IF(入力様式1!J27=0,"",0),入力様式1!J13)</f>
        <v/>
      </c>
      <c r="K13" s="139" t="str">
        <f>IF(入力様式1!K13=0,IF(入力様式1!K27=0,"",0),入力様式1!K13)</f>
        <v/>
      </c>
      <c r="L13" s="139" t="str">
        <f>IF(入力様式1!L13=0,IF(入力様式1!L27=0,"",0),入力様式1!L13)</f>
        <v/>
      </c>
      <c r="M13" s="139" t="str">
        <f>IF(入力様式1!M13=0,IF(入力様式1!M27=0,"",0),入力様式1!M13)</f>
        <v/>
      </c>
      <c r="N13" s="139" t="str">
        <f>IF(入力様式1!N13=0,IF(入力様式1!N27=0,"",0),入力様式1!N13)</f>
        <v/>
      </c>
      <c r="O13" s="139" t="str">
        <f>IF(入力様式1!O13=0,IF(入力様式1!O27=0,"",0),入力様式1!O13)</f>
        <v/>
      </c>
      <c r="P13" s="139" t="str">
        <f>IF(入力様式1!P13=0,IF(入力様式1!P27=0,"",0),入力様式1!P13)</f>
        <v/>
      </c>
      <c r="Q13" s="139" t="str">
        <f>IF(入力様式1!Q13=0,IF(入力様式1!Q27=0,"",0),入力様式1!Q13)</f>
        <v/>
      </c>
      <c r="R13" s="140" t="str">
        <f>IF(入力様式1!R13=0,IF(入力様式1!R27=0,"",0),入力様式1!R13)</f>
        <v/>
      </c>
      <c r="S13" s="45">
        <f t="shared" si="1"/>
        <v>0</v>
      </c>
    </row>
    <row r="14" spans="1:19" x14ac:dyDescent="0.15">
      <c r="A14" s="221"/>
      <c r="B14" s="210"/>
      <c r="C14" s="42" t="s">
        <v>104</v>
      </c>
      <c r="D14" s="141" t="str">
        <f>IF(入力様式1!D14=0,IF(入力様式1!D28=0,"",0),入力様式1!D14)</f>
        <v/>
      </c>
      <c r="E14" s="142" t="str">
        <f>IF(入力様式1!E14=0,IF(入力様式1!E28=0,"",0),入力様式1!E14)</f>
        <v/>
      </c>
      <c r="F14" s="142" t="str">
        <f>IF(入力様式1!F14=0,IF(入力様式1!F28=0,"",0),入力様式1!F14)</f>
        <v/>
      </c>
      <c r="G14" s="142" t="str">
        <f>IF(入力様式1!G14=0,IF(入力様式1!G28=0,"",0),入力様式1!G14)</f>
        <v/>
      </c>
      <c r="H14" s="142" t="str">
        <f>IF(入力様式1!H14=0,IF(入力様式1!H28=0,"",0),入力様式1!H14)</f>
        <v/>
      </c>
      <c r="I14" s="142" t="str">
        <f>IF(入力様式1!I14=0,IF(入力様式1!I28=0,"",0),入力様式1!I14)</f>
        <v/>
      </c>
      <c r="J14" s="142" t="str">
        <f>IF(入力様式1!J14=0,IF(入力様式1!J28=0,"",0),入力様式1!J14)</f>
        <v/>
      </c>
      <c r="K14" s="142" t="str">
        <f>IF(入力様式1!K14=0,IF(入力様式1!K28=0,"",0),入力様式1!K14)</f>
        <v/>
      </c>
      <c r="L14" s="142" t="str">
        <f>IF(入力様式1!L14=0,IF(入力様式1!L28=0,"",0),入力様式1!L14)</f>
        <v/>
      </c>
      <c r="M14" s="142" t="str">
        <f>IF(入力様式1!M14=0,IF(入力様式1!M28=0,"",0),入力様式1!M14)</f>
        <v/>
      </c>
      <c r="N14" s="142" t="str">
        <f>IF(入力様式1!N14=0,IF(入力様式1!N28=0,"",0),入力様式1!N14)</f>
        <v/>
      </c>
      <c r="O14" s="142" t="str">
        <f>IF(入力様式1!O14=0,IF(入力様式1!O28=0,"",0),入力様式1!O14)</f>
        <v/>
      </c>
      <c r="P14" s="142" t="str">
        <f>IF(入力様式1!P14=0,IF(入力様式1!P28=0,"",0),入力様式1!P14)</f>
        <v/>
      </c>
      <c r="Q14" s="142" t="str">
        <f>IF(入力様式1!Q14=0,IF(入力様式1!Q28=0,"",0),入力様式1!Q14)</f>
        <v/>
      </c>
      <c r="R14" s="143" t="str">
        <f>IF(入力様式1!R14=0,IF(入力様式1!R28=0,"",0),入力様式1!R14)</f>
        <v/>
      </c>
      <c r="S14" s="46">
        <f t="shared" si="1"/>
        <v>0</v>
      </c>
    </row>
    <row r="15" spans="1:19" x14ac:dyDescent="0.15">
      <c r="A15" s="221"/>
      <c r="B15" s="210"/>
      <c r="C15" s="42" t="s">
        <v>105</v>
      </c>
      <c r="D15" s="141" t="str">
        <f>IF(入力様式1!D15=0,IF(入力様式1!D29=0,"",0),入力様式1!D15)</f>
        <v/>
      </c>
      <c r="E15" s="142" t="str">
        <f>IF(入力様式1!E15=0,IF(入力様式1!E29=0,"",0),入力様式1!E15)</f>
        <v/>
      </c>
      <c r="F15" s="142" t="str">
        <f>IF(入力様式1!F15=0,IF(入力様式1!F29=0,"",0),入力様式1!F15)</f>
        <v/>
      </c>
      <c r="G15" s="142" t="str">
        <f>IF(入力様式1!G15=0,IF(入力様式1!G29=0,"",0),入力様式1!G15)</f>
        <v/>
      </c>
      <c r="H15" s="142" t="str">
        <f>IF(入力様式1!H15=0,IF(入力様式1!H29=0,"",0),入力様式1!H15)</f>
        <v/>
      </c>
      <c r="I15" s="142" t="str">
        <f>IF(入力様式1!I15=0,IF(入力様式1!I29=0,"",0),入力様式1!I15)</f>
        <v/>
      </c>
      <c r="J15" s="142" t="str">
        <f>IF(入力様式1!J15=0,IF(入力様式1!J29=0,"",0),入力様式1!J15)</f>
        <v/>
      </c>
      <c r="K15" s="142" t="str">
        <f>IF(入力様式1!K15=0,IF(入力様式1!K29=0,"",0),入力様式1!K15)</f>
        <v/>
      </c>
      <c r="L15" s="142" t="str">
        <f>IF(入力様式1!L15=0,IF(入力様式1!L29=0,"",0),入力様式1!L15)</f>
        <v/>
      </c>
      <c r="M15" s="142" t="str">
        <f>IF(入力様式1!M15=0,IF(入力様式1!M29=0,"",0),入力様式1!M15)</f>
        <v/>
      </c>
      <c r="N15" s="142" t="str">
        <f>IF(入力様式1!N15=0,IF(入力様式1!N29=0,"",0),入力様式1!N15)</f>
        <v/>
      </c>
      <c r="O15" s="142" t="str">
        <f>IF(入力様式1!O15=0,IF(入力様式1!O29=0,"",0),入力様式1!O15)</f>
        <v/>
      </c>
      <c r="P15" s="142" t="str">
        <f>IF(入力様式1!P15=0,IF(入力様式1!P29=0,"",0),入力様式1!P15)</f>
        <v/>
      </c>
      <c r="Q15" s="142" t="str">
        <f>IF(入力様式1!Q15=0,IF(入力様式1!Q29=0,"",0),入力様式1!Q15)</f>
        <v/>
      </c>
      <c r="R15" s="143" t="str">
        <f>IF(入力様式1!R15=0,IF(入力様式1!R29=0,"",0),入力様式1!R15)</f>
        <v/>
      </c>
      <c r="S15" s="46">
        <f t="shared" si="1"/>
        <v>0</v>
      </c>
    </row>
    <row r="16" spans="1:19" x14ac:dyDescent="0.15">
      <c r="A16" s="221"/>
      <c r="B16" s="210"/>
      <c r="C16" s="42" t="s">
        <v>106</v>
      </c>
      <c r="D16" s="141" t="str">
        <f>IF(入力様式1!D16=0,IF(入力様式1!D30=0,"",0),入力様式1!D16)</f>
        <v/>
      </c>
      <c r="E16" s="142" t="str">
        <f>IF(入力様式1!E16=0,IF(入力様式1!E30=0,"",0),入力様式1!E16)</f>
        <v/>
      </c>
      <c r="F16" s="142" t="str">
        <f>IF(入力様式1!F16=0,IF(入力様式1!F30=0,"",0),入力様式1!F16)</f>
        <v/>
      </c>
      <c r="G16" s="142" t="str">
        <f>IF(入力様式1!G16=0,IF(入力様式1!G30=0,"",0),入力様式1!G16)</f>
        <v/>
      </c>
      <c r="H16" s="142" t="str">
        <f>IF(入力様式1!H16=0,IF(入力様式1!H30=0,"",0),入力様式1!H16)</f>
        <v/>
      </c>
      <c r="I16" s="142" t="str">
        <f>IF(入力様式1!I16=0,IF(入力様式1!I30=0,"",0),入力様式1!I16)</f>
        <v/>
      </c>
      <c r="J16" s="142" t="str">
        <f>IF(入力様式1!J16=0,IF(入力様式1!J30=0,"",0),入力様式1!J16)</f>
        <v/>
      </c>
      <c r="K16" s="142" t="str">
        <f>IF(入力様式1!K16=0,IF(入力様式1!K30=0,"",0),入力様式1!K16)</f>
        <v/>
      </c>
      <c r="L16" s="142" t="str">
        <f>IF(入力様式1!L16=0,IF(入力様式1!L30=0,"",0),入力様式1!L16)</f>
        <v/>
      </c>
      <c r="M16" s="142" t="str">
        <f>IF(入力様式1!M16=0,IF(入力様式1!M30=0,"",0),入力様式1!M16)</f>
        <v/>
      </c>
      <c r="N16" s="142" t="str">
        <f>IF(入力様式1!N16=0,IF(入力様式1!N30=0,"",0),入力様式1!N16)</f>
        <v/>
      </c>
      <c r="O16" s="142" t="str">
        <f>IF(入力様式1!O16=0,IF(入力様式1!O30=0,"",0),入力様式1!O16)</f>
        <v/>
      </c>
      <c r="P16" s="142" t="str">
        <f>IF(入力様式1!P16=0,IF(入力様式1!P30=0,"",0),入力様式1!P16)</f>
        <v/>
      </c>
      <c r="Q16" s="135" t="str">
        <f>IF(入力様式1!Q16=0,IF(入力様式1!Q30=0,"",0),入力様式1!Q16)</f>
        <v/>
      </c>
      <c r="R16" s="144" t="str">
        <f>IF(入力様式1!R16=0,IF(入力様式1!R30=0,"",0),入力様式1!R16)</f>
        <v/>
      </c>
      <c r="S16" s="46">
        <f t="shared" si="1"/>
        <v>0</v>
      </c>
    </row>
    <row r="17" spans="1:19" ht="14.25" thickBot="1" x14ac:dyDescent="0.2">
      <c r="A17" s="221"/>
      <c r="B17" s="210"/>
      <c r="C17" s="42" t="s">
        <v>107</v>
      </c>
      <c r="D17" s="145" t="str">
        <f>IF(入力様式1!D17=0,IF(入力様式1!D31=0,"",0),入力様式1!D17)</f>
        <v/>
      </c>
      <c r="E17" s="146" t="str">
        <f>IF(入力様式1!E17=0,IF(入力様式1!E31=0,"",0),入力様式1!E17)</f>
        <v/>
      </c>
      <c r="F17" s="146" t="str">
        <f>IF(入力様式1!F17=0,IF(入力様式1!F31=0,"",0),入力様式1!F17)</f>
        <v/>
      </c>
      <c r="G17" s="146" t="str">
        <f>IF(入力様式1!G17=0,IF(入力様式1!G31=0,"",0),入力様式1!G17)</f>
        <v/>
      </c>
      <c r="H17" s="146" t="str">
        <f>IF(入力様式1!H17=0,IF(入力様式1!H31=0,"",0),入力様式1!H17)</f>
        <v/>
      </c>
      <c r="I17" s="146" t="str">
        <f>IF(入力様式1!I17=0,IF(入力様式1!I31=0,"",0),入力様式1!I17)</f>
        <v/>
      </c>
      <c r="J17" s="146" t="str">
        <f>IF(入力様式1!J17=0,IF(入力様式1!J31=0,"",0),入力様式1!J17)</f>
        <v/>
      </c>
      <c r="K17" s="146" t="str">
        <f>IF(入力様式1!K17=0,IF(入力様式1!K31=0,"",0),入力様式1!K17)</f>
        <v/>
      </c>
      <c r="L17" s="146" t="str">
        <f>IF(入力様式1!L17=0,IF(入力様式1!L31=0,"",0),入力様式1!L17)</f>
        <v/>
      </c>
      <c r="M17" s="146" t="str">
        <f>IF(入力様式1!M17=0,IF(入力様式1!M31=0,"",0),入力様式1!M17)</f>
        <v/>
      </c>
      <c r="N17" s="146" t="str">
        <f>IF(入力様式1!N17=0,IF(入力様式1!N31=0,"",0),入力様式1!N17)</f>
        <v/>
      </c>
      <c r="O17" s="146" t="str">
        <f>IF(入力様式1!O17=0,IF(入力様式1!O31=0,"",0),入力様式1!O17)</f>
        <v/>
      </c>
      <c r="P17" s="146" t="str">
        <f>IF(入力様式1!P17=0,IF(入力様式1!P31=0,"",0),入力様式1!P17)</f>
        <v/>
      </c>
      <c r="Q17" s="147" t="str">
        <f>IF(入力様式1!Q17=0,IF(入力様式1!Q31=0,"",0),入力様式1!Q17)</f>
        <v/>
      </c>
      <c r="R17" s="148" t="str">
        <f>IF(入力様式1!R17=0,IF(入力様式1!R31=0,"",0),入力様式1!R17)</f>
        <v/>
      </c>
      <c r="S17" s="49">
        <f t="shared" si="1"/>
        <v>0</v>
      </c>
    </row>
    <row r="18" spans="1:19" x14ac:dyDescent="0.15">
      <c r="A18" s="219" t="s">
        <v>88</v>
      </c>
      <c r="B18" s="36"/>
      <c r="C18" s="37" t="s">
        <v>202</v>
      </c>
      <c r="D18" s="130" t="str">
        <f>IF(入力様式1!D18=0,IF(入力様式1!D32=0,"",0),入力様式1!D18)</f>
        <v/>
      </c>
      <c r="E18" s="131" t="str">
        <f>IF(入力様式1!E18=0,IF(入力様式1!E32=0,"",0),入力様式1!E18)</f>
        <v/>
      </c>
      <c r="F18" s="131" t="str">
        <f>IF(入力様式1!F18=0,IF(入力様式1!F32=0,"",0),入力様式1!F18)</f>
        <v/>
      </c>
      <c r="G18" s="131" t="str">
        <f>IF(入力様式1!G18=0,IF(入力様式1!G32=0,"",0),入力様式1!G18)</f>
        <v/>
      </c>
      <c r="H18" s="131" t="str">
        <f>IF(入力様式1!H18=0,IF(入力様式1!H32=0,"",0),入力様式1!H18)</f>
        <v/>
      </c>
      <c r="I18" s="131" t="str">
        <f>IF(入力様式1!I18=0,IF(入力様式1!I32=0,"",0),入力様式1!I18)</f>
        <v/>
      </c>
      <c r="J18" s="131" t="str">
        <f>IF(入力様式1!J18=0,IF(入力様式1!J32=0,"",0),入力様式1!J18)</f>
        <v/>
      </c>
      <c r="K18" s="131" t="str">
        <f>IF(入力様式1!K18=0,IF(入力様式1!K32=0,"",0),入力様式1!K18)</f>
        <v/>
      </c>
      <c r="L18" s="131" t="str">
        <f>IF(入力様式1!L18=0,IF(入力様式1!L32=0,"",0),入力様式1!L18)</f>
        <v/>
      </c>
      <c r="M18" s="131" t="str">
        <f>IF(入力様式1!M18=0,IF(入力様式1!M32=0,"",0),入力様式1!M18)</f>
        <v/>
      </c>
      <c r="N18" s="131" t="str">
        <f>IF(入力様式1!N18=0,IF(入力様式1!N32=0,"",0),入力様式1!N18)</f>
        <v/>
      </c>
      <c r="O18" s="131" t="str">
        <f>IF(入力様式1!O18=0,IF(入力様式1!O32=0,"",0),入力様式1!O18)</f>
        <v/>
      </c>
      <c r="P18" s="131" t="str">
        <f>IF(入力様式1!P18=0,IF(入力様式1!P32=0,"",0),入力様式1!P18)</f>
        <v/>
      </c>
      <c r="Q18" s="131" t="str">
        <f>IF(入力様式1!Q18=0,IF(入力様式1!Q32=0,"",0),入力様式1!Q18)</f>
        <v/>
      </c>
      <c r="R18" s="149" t="str">
        <f>IF(入力様式1!R18=0,IF(入力様式1!R32=0,"",0),入力様式1!R18)</f>
        <v/>
      </c>
      <c r="S18" s="48">
        <f t="shared" si="1"/>
        <v>0</v>
      </c>
    </row>
    <row r="19" spans="1:19" ht="13.5" customHeight="1" x14ac:dyDescent="0.15">
      <c r="A19" s="220"/>
      <c r="B19" s="209" t="s">
        <v>46</v>
      </c>
      <c r="C19" s="38" t="s">
        <v>108</v>
      </c>
      <c r="D19" s="132" t="str">
        <f>IF(入力様式1!D19=0,IF(入力様式1!D33=0,"",0),入力様式1!D19)</f>
        <v/>
      </c>
      <c r="E19" s="133" t="str">
        <f>IF(入力様式1!E19=0,IF(入力様式1!E33=0,"",0),入力様式1!E19)</f>
        <v/>
      </c>
      <c r="F19" s="133" t="str">
        <f>IF(入力様式1!F19=0,IF(入力様式1!F33=0,"",0),入力様式1!F19)</f>
        <v/>
      </c>
      <c r="G19" s="133" t="str">
        <f>IF(入力様式1!G19=0,IF(入力様式1!G33=0,"",0),入力様式1!G19)</f>
        <v/>
      </c>
      <c r="H19" s="133" t="str">
        <f>IF(入力様式1!H19=0,IF(入力様式1!H33=0,"",0),入力様式1!H19)</f>
        <v/>
      </c>
      <c r="I19" s="133" t="str">
        <f>IF(入力様式1!I19=0,IF(入力様式1!I33=0,"",0),入力様式1!I19)</f>
        <v/>
      </c>
      <c r="J19" s="133" t="str">
        <f>IF(入力様式1!J19=0,IF(入力様式1!J33=0,"",0),入力様式1!J19)</f>
        <v/>
      </c>
      <c r="K19" s="133" t="str">
        <f>IF(入力様式1!K19=0,IF(入力様式1!K33=0,"",0),入力様式1!K19)</f>
        <v/>
      </c>
      <c r="L19" s="133" t="str">
        <f>IF(入力様式1!L19=0,IF(入力様式1!L33=0,"",0),入力様式1!L19)</f>
        <v/>
      </c>
      <c r="M19" s="133" t="str">
        <f>IF(入力様式1!M19=0,IF(入力様式1!M33=0,"",0),入力様式1!M19)</f>
        <v/>
      </c>
      <c r="N19" s="133" t="str">
        <f>IF(入力様式1!N19=0,IF(入力様式1!N33=0,"",0),入力様式1!N19)</f>
        <v/>
      </c>
      <c r="O19" s="133" t="str">
        <f>IF(入力様式1!O19=0,IF(入力様式1!O33=0,"",0),入力様式1!O19)</f>
        <v/>
      </c>
      <c r="P19" s="133" t="str">
        <f>IF(入力様式1!P19=0,IF(入力様式1!P33=0,"",0),入力様式1!P19)</f>
        <v/>
      </c>
      <c r="Q19" s="133" t="str">
        <f>IF(入力様式1!Q19=0,IF(入力様式1!Q33=0,"",0),入力様式1!Q19)</f>
        <v/>
      </c>
      <c r="R19" s="150" t="str">
        <f>IF(入力様式1!R19=0,IF(入力様式1!R33=0,"",0),入力様式1!R19)</f>
        <v/>
      </c>
      <c r="S19" s="45">
        <f t="shared" si="1"/>
        <v>0</v>
      </c>
    </row>
    <row r="20" spans="1:19" x14ac:dyDescent="0.15">
      <c r="A20" s="220"/>
      <c r="B20" s="210"/>
      <c r="C20" s="39" t="s">
        <v>109</v>
      </c>
      <c r="D20" s="134" t="str">
        <f>IF(入力様式1!D20=0,IF(入力様式1!D34=0,"",0),入力様式1!D20)</f>
        <v/>
      </c>
      <c r="E20" s="135" t="str">
        <f>IF(入力様式1!E20=0,IF(入力様式1!E34=0,"",0),入力様式1!E20)</f>
        <v/>
      </c>
      <c r="F20" s="135" t="str">
        <f>IF(入力様式1!F20=0,IF(入力様式1!F34=0,"",0),入力様式1!F20)</f>
        <v/>
      </c>
      <c r="G20" s="135" t="str">
        <f>IF(入力様式1!G20=0,IF(入力様式1!G34=0,"",0),入力様式1!G20)</f>
        <v/>
      </c>
      <c r="H20" s="135" t="str">
        <f>IF(入力様式1!H20=0,IF(入力様式1!H34=0,"",0),入力様式1!H20)</f>
        <v/>
      </c>
      <c r="I20" s="135" t="str">
        <f>IF(入力様式1!I20=0,IF(入力様式1!I34=0,"",0),入力様式1!I20)</f>
        <v/>
      </c>
      <c r="J20" s="135" t="str">
        <f>IF(入力様式1!J20=0,IF(入力様式1!J34=0,"",0),入力様式1!J20)</f>
        <v/>
      </c>
      <c r="K20" s="135" t="str">
        <f>IF(入力様式1!K20=0,IF(入力様式1!K34=0,"",0),入力様式1!K20)</f>
        <v/>
      </c>
      <c r="L20" s="135" t="str">
        <f>IF(入力様式1!L20=0,IF(入力様式1!L34=0,"",0),入力様式1!L20)</f>
        <v/>
      </c>
      <c r="M20" s="135" t="str">
        <f>IF(入力様式1!M20=0,IF(入力様式1!M34=0,"",0),入力様式1!M20)</f>
        <v/>
      </c>
      <c r="N20" s="135" t="str">
        <f>IF(入力様式1!N20=0,IF(入力様式1!N34=0,"",0),入力様式1!N20)</f>
        <v/>
      </c>
      <c r="O20" s="135" t="str">
        <f>IF(入力様式1!O20=0,IF(入力様式1!O34=0,"",0),入力様式1!O20)</f>
        <v/>
      </c>
      <c r="P20" s="135" t="str">
        <f>IF(入力様式1!P20=0,IF(入力様式1!P34=0,"",0),入力様式1!P20)</f>
        <v/>
      </c>
      <c r="Q20" s="135" t="str">
        <f>IF(入力様式1!Q20=0,IF(入力様式1!Q34=0,"",0),入力様式1!Q20)</f>
        <v/>
      </c>
      <c r="R20" s="151" t="str">
        <f>IF(入力様式1!R20=0,IF(入力様式1!R34=0,"",0),入力様式1!R20)</f>
        <v/>
      </c>
      <c r="S20" s="46">
        <f t="shared" si="1"/>
        <v>0</v>
      </c>
    </row>
    <row r="21" spans="1:19" x14ac:dyDescent="0.15">
      <c r="A21" s="220"/>
      <c r="B21" s="210"/>
      <c r="C21" s="39" t="s">
        <v>110</v>
      </c>
      <c r="D21" s="134" t="str">
        <f>IF(入力様式1!D21=0,IF(入力様式1!D35=0,"",0),入力様式1!D21)</f>
        <v/>
      </c>
      <c r="E21" s="135" t="str">
        <f>IF(入力様式1!E21=0,IF(入力様式1!E35=0,"",0),入力様式1!E21)</f>
        <v/>
      </c>
      <c r="F21" s="135" t="str">
        <f>IF(入力様式1!F21=0,IF(入力様式1!F35=0,"",0),入力様式1!F21)</f>
        <v/>
      </c>
      <c r="G21" s="135" t="str">
        <f>IF(入力様式1!G21=0,IF(入力様式1!G35=0,"",0),入力様式1!G21)</f>
        <v/>
      </c>
      <c r="H21" s="135" t="str">
        <f>IF(入力様式1!H21=0,IF(入力様式1!H35=0,"",0),入力様式1!H21)</f>
        <v/>
      </c>
      <c r="I21" s="135" t="str">
        <f>IF(入力様式1!I21=0,IF(入力様式1!I35=0,"",0),入力様式1!I21)</f>
        <v/>
      </c>
      <c r="J21" s="135" t="str">
        <f>IF(入力様式1!J21=0,IF(入力様式1!J35=0,"",0),入力様式1!J21)</f>
        <v/>
      </c>
      <c r="K21" s="135" t="str">
        <f>IF(入力様式1!K21=0,IF(入力様式1!K35=0,"",0),入力様式1!K21)</f>
        <v/>
      </c>
      <c r="L21" s="135" t="str">
        <f>IF(入力様式1!L21=0,IF(入力様式1!L35=0,"",0),入力様式1!L21)</f>
        <v/>
      </c>
      <c r="M21" s="135" t="str">
        <f>IF(入力様式1!M21=0,IF(入力様式1!M35=0,"",0),入力様式1!M21)</f>
        <v/>
      </c>
      <c r="N21" s="135" t="str">
        <f>IF(入力様式1!N21=0,IF(入力様式1!N35=0,"",0),入力様式1!N21)</f>
        <v/>
      </c>
      <c r="O21" s="135" t="str">
        <f>IF(入力様式1!O21=0,IF(入力様式1!O35=0,"",0),入力様式1!O21)</f>
        <v/>
      </c>
      <c r="P21" s="135" t="str">
        <f>IF(入力様式1!P21=0,IF(入力様式1!P35=0,"",0),入力様式1!P21)</f>
        <v/>
      </c>
      <c r="Q21" s="135" t="str">
        <f>IF(入力様式1!Q21=0,IF(入力様式1!Q35=0,"",0),入力様式1!Q21)</f>
        <v/>
      </c>
      <c r="R21" s="151" t="str">
        <f>IF(入力様式1!R21=0,IF(入力様式1!R35=0,"",0),入力様式1!R21)</f>
        <v/>
      </c>
      <c r="S21" s="46">
        <f t="shared" si="1"/>
        <v>0</v>
      </c>
    </row>
    <row r="22" spans="1:19" x14ac:dyDescent="0.15">
      <c r="A22" s="220"/>
      <c r="B22" s="210"/>
      <c r="C22" s="39" t="s">
        <v>111</v>
      </c>
      <c r="D22" s="134" t="str">
        <f>IF(入力様式1!D22=0,IF(入力様式1!D36=0,"",0),入力様式1!D22)</f>
        <v/>
      </c>
      <c r="E22" s="135" t="str">
        <f>IF(入力様式1!E22=0,IF(入力様式1!E36=0,"",0),入力様式1!E22)</f>
        <v/>
      </c>
      <c r="F22" s="135" t="str">
        <f>IF(入力様式1!F22=0,IF(入力様式1!F36=0,"",0),入力様式1!F22)</f>
        <v/>
      </c>
      <c r="G22" s="135" t="str">
        <f>IF(入力様式1!G22=0,IF(入力様式1!G36=0,"",0),入力様式1!G22)</f>
        <v/>
      </c>
      <c r="H22" s="135" t="str">
        <f>IF(入力様式1!H22=0,IF(入力様式1!H36=0,"",0),入力様式1!H22)</f>
        <v/>
      </c>
      <c r="I22" s="135" t="str">
        <f>IF(入力様式1!I22=0,IF(入力様式1!I36=0,"",0),入力様式1!I22)</f>
        <v/>
      </c>
      <c r="J22" s="135" t="str">
        <f>IF(入力様式1!J22=0,IF(入力様式1!J36=0,"",0),入力様式1!J22)</f>
        <v/>
      </c>
      <c r="K22" s="135" t="str">
        <f>IF(入力様式1!K22=0,IF(入力様式1!K36=0,"",0),入力様式1!K22)</f>
        <v/>
      </c>
      <c r="L22" s="135" t="str">
        <f>IF(入力様式1!L22=0,IF(入力様式1!L36=0,"",0),入力様式1!L22)</f>
        <v/>
      </c>
      <c r="M22" s="135" t="str">
        <f>IF(入力様式1!M22=0,IF(入力様式1!M36=0,"",0),入力様式1!M22)</f>
        <v/>
      </c>
      <c r="N22" s="135" t="str">
        <f>IF(入力様式1!N22=0,IF(入力様式1!N36=0,"",0),入力様式1!N22)</f>
        <v/>
      </c>
      <c r="O22" s="135" t="str">
        <f>IF(入力様式1!O22=0,IF(入力様式1!O36=0,"",0),入力様式1!O22)</f>
        <v/>
      </c>
      <c r="P22" s="135" t="str">
        <f>IF(入力様式1!P22=0,IF(入力様式1!P36=0,"",0),入力様式1!P22)</f>
        <v/>
      </c>
      <c r="Q22" s="135" t="str">
        <f>IF(入力様式1!Q22=0,IF(入力様式1!Q36=0,"",0),入力様式1!Q22)</f>
        <v/>
      </c>
      <c r="R22" s="151" t="str">
        <f>IF(入力様式1!R22=0,IF(入力様式1!R36=0,"",0),入力様式1!R22)</f>
        <v/>
      </c>
      <c r="S22" s="46">
        <f t="shared" si="1"/>
        <v>0</v>
      </c>
    </row>
    <row r="23" spans="1:19" x14ac:dyDescent="0.15">
      <c r="A23" s="220"/>
      <c r="B23" s="210"/>
      <c r="C23" s="39" t="s">
        <v>99</v>
      </c>
      <c r="D23" s="134" t="str">
        <f>IF(入力様式1!D23=0,IF(入力様式1!D37=0,"",0),入力様式1!D23)</f>
        <v/>
      </c>
      <c r="E23" s="135" t="str">
        <f>IF(入力様式1!E23=0,IF(入力様式1!E37=0,"",0),入力様式1!E23)</f>
        <v/>
      </c>
      <c r="F23" s="135" t="str">
        <f>IF(入力様式1!F23=0,IF(入力様式1!F37=0,"",0),入力様式1!F23)</f>
        <v/>
      </c>
      <c r="G23" s="135" t="str">
        <f>IF(入力様式1!G23=0,IF(入力様式1!G37=0,"",0),入力様式1!G23)</f>
        <v/>
      </c>
      <c r="H23" s="135" t="str">
        <f>IF(入力様式1!H23=0,IF(入力様式1!H37=0,"",0),入力様式1!H23)</f>
        <v/>
      </c>
      <c r="I23" s="135" t="str">
        <f>IF(入力様式1!I23=0,IF(入力様式1!I37=0,"",0),入力様式1!I23)</f>
        <v/>
      </c>
      <c r="J23" s="135" t="str">
        <f>IF(入力様式1!J23=0,IF(入力様式1!J37=0,"",0),入力様式1!J23)</f>
        <v/>
      </c>
      <c r="K23" s="135" t="str">
        <f>IF(入力様式1!K23=0,IF(入力様式1!K37=0,"",0),入力様式1!K23)</f>
        <v/>
      </c>
      <c r="L23" s="135" t="str">
        <f>IF(入力様式1!L23=0,IF(入力様式1!L37=0,"",0),入力様式1!L23)</f>
        <v/>
      </c>
      <c r="M23" s="135" t="str">
        <f>IF(入力様式1!M23=0,IF(入力様式1!M37=0,"",0),入力様式1!M23)</f>
        <v/>
      </c>
      <c r="N23" s="135" t="str">
        <f>IF(入力様式1!N23=0,IF(入力様式1!N37=0,"",0),入力様式1!N23)</f>
        <v/>
      </c>
      <c r="O23" s="135" t="str">
        <f>IF(入力様式1!O23=0,IF(入力様式1!O37=0,"",0),入力様式1!O23)</f>
        <v/>
      </c>
      <c r="P23" s="135" t="str">
        <f>IF(入力様式1!P23=0,IF(入力様式1!P37=0,"",0),入力様式1!P23)</f>
        <v/>
      </c>
      <c r="Q23" s="135" t="str">
        <f>IF(入力様式1!Q23=0,IF(入力様式1!Q37=0,"",0),入力様式1!Q23)</f>
        <v/>
      </c>
      <c r="R23" s="151" t="str">
        <f>IF(入力様式1!R23=0,IF(入力様式1!R37=0,"",0),入力様式1!R23)</f>
        <v/>
      </c>
      <c r="S23" s="46">
        <f t="shared" si="1"/>
        <v>0</v>
      </c>
    </row>
    <row r="24" spans="1:19" x14ac:dyDescent="0.15">
      <c r="A24" s="220"/>
      <c r="B24" s="210"/>
      <c r="C24" s="39" t="s">
        <v>112</v>
      </c>
      <c r="D24" s="134" t="str">
        <f>IF(入力様式1!D24=0,IF(入力様式1!D38=0,"",0),入力様式1!D24)</f>
        <v/>
      </c>
      <c r="E24" s="135" t="str">
        <f>IF(入力様式1!E24=0,IF(入力様式1!E38=0,"",0),入力様式1!E24)</f>
        <v/>
      </c>
      <c r="F24" s="135" t="str">
        <f>IF(入力様式1!F24=0,IF(入力様式1!F38=0,"",0),入力様式1!F24)</f>
        <v/>
      </c>
      <c r="G24" s="135" t="str">
        <f>IF(入力様式1!G24=0,IF(入力様式1!G38=0,"",0),入力様式1!G24)</f>
        <v/>
      </c>
      <c r="H24" s="135" t="str">
        <f>IF(入力様式1!H24=0,IF(入力様式1!H38=0,"",0),入力様式1!H24)</f>
        <v/>
      </c>
      <c r="I24" s="135" t="str">
        <f>IF(入力様式1!I24=0,IF(入力様式1!I38=0,"",0),入力様式1!I24)</f>
        <v/>
      </c>
      <c r="J24" s="135" t="str">
        <f>IF(入力様式1!J24=0,IF(入力様式1!J38=0,"",0),入力様式1!J24)</f>
        <v/>
      </c>
      <c r="K24" s="135" t="str">
        <f>IF(入力様式1!K24=0,IF(入力様式1!K38=0,"",0),入力様式1!K24)</f>
        <v/>
      </c>
      <c r="L24" s="135" t="str">
        <f>IF(入力様式1!L24=0,IF(入力様式1!L38=0,"",0),入力様式1!L24)</f>
        <v/>
      </c>
      <c r="M24" s="135" t="str">
        <f>IF(入力様式1!M24=0,IF(入力様式1!M38=0,"",0),入力様式1!M24)</f>
        <v/>
      </c>
      <c r="N24" s="135" t="str">
        <f>IF(入力様式1!N24=0,IF(入力様式1!N38=0,"",0),入力様式1!N24)</f>
        <v/>
      </c>
      <c r="O24" s="135" t="str">
        <f>IF(入力様式1!O24=0,IF(入力様式1!O38=0,"",0),入力様式1!O24)</f>
        <v/>
      </c>
      <c r="P24" s="135" t="str">
        <f>IF(入力様式1!P24=0,IF(入力様式1!P38=0,"",0),入力様式1!P24)</f>
        <v/>
      </c>
      <c r="Q24" s="135" t="str">
        <f>IF(入力様式1!Q24=0,IF(入力様式1!Q38=0,"",0),入力様式1!Q24)</f>
        <v/>
      </c>
      <c r="R24" s="151" t="str">
        <f>IF(入力様式1!R24=0,IF(入力様式1!R38=0,"",0),入力様式1!R24)</f>
        <v/>
      </c>
      <c r="S24" s="46">
        <f t="shared" si="1"/>
        <v>0</v>
      </c>
    </row>
    <row r="25" spans="1:19" x14ac:dyDescent="0.15">
      <c r="A25" s="220"/>
      <c r="B25" s="210"/>
      <c r="C25" s="39" t="s">
        <v>113</v>
      </c>
      <c r="D25" s="134" t="str">
        <f>IF(入力様式1!D25=0,IF(入力様式1!D39=0,"",0),入力様式1!D25)</f>
        <v/>
      </c>
      <c r="E25" s="135" t="str">
        <f>IF(入力様式1!E25=0,IF(入力様式1!E39=0,"",0),入力様式1!E25)</f>
        <v/>
      </c>
      <c r="F25" s="135" t="str">
        <f>IF(入力様式1!F25=0,IF(入力様式1!F39=0,"",0),入力様式1!F25)</f>
        <v/>
      </c>
      <c r="G25" s="135" t="str">
        <f>IF(入力様式1!G25=0,IF(入力様式1!G39=0,"",0),入力様式1!G25)</f>
        <v/>
      </c>
      <c r="H25" s="135" t="str">
        <f>IF(入力様式1!H25=0,IF(入力様式1!H39=0,"",0),入力様式1!H25)</f>
        <v/>
      </c>
      <c r="I25" s="135" t="str">
        <f>IF(入力様式1!I25=0,IF(入力様式1!I39=0,"",0),入力様式1!I25)</f>
        <v/>
      </c>
      <c r="J25" s="135" t="str">
        <f>IF(入力様式1!J25=0,IF(入力様式1!J39=0,"",0),入力様式1!J25)</f>
        <v/>
      </c>
      <c r="K25" s="135" t="str">
        <f>IF(入力様式1!K25=0,IF(入力様式1!K39=0,"",0),入力様式1!K25)</f>
        <v/>
      </c>
      <c r="L25" s="135" t="str">
        <f>IF(入力様式1!L25=0,IF(入力様式1!L39=0,"",0),入力様式1!L25)</f>
        <v/>
      </c>
      <c r="M25" s="135" t="str">
        <f>IF(入力様式1!M25=0,IF(入力様式1!M39=0,"",0),入力様式1!M25)</f>
        <v/>
      </c>
      <c r="N25" s="135" t="str">
        <f>IF(入力様式1!N25=0,IF(入力様式1!N39=0,"",0),入力様式1!N25)</f>
        <v/>
      </c>
      <c r="O25" s="135" t="str">
        <f>IF(入力様式1!O25=0,IF(入力様式1!O39=0,"",0),入力様式1!O25)</f>
        <v/>
      </c>
      <c r="P25" s="135" t="str">
        <f>IF(入力様式1!P25=0,IF(入力様式1!P39=0,"",0),入力様式1!P25)</f>
        <v/>
      </c>
      <c r="Q25" s="135" t="str">
        <f>IF(入力様式1!Q25=0,IF(入力様式1!Q39=0,"",0),入力様式1!Q25)</f>
        <v/>
      </c>
      <c r="R25" s="151" t="str">
        <f>IF(入力様式1!R25=0,IF(入力様式1!R39=0,"",0),入力様式1!R25)</f>
        <v/>
      </c>
      <c r="S25" s="46">
        <f t="shared" si="1"/>
        <v>0</v>
      </c>
    </row>
    <row r="26" spans="1:19" x14ac:dyDescent="0.15">
      <c r="A26" s="220"/>
      <c r="B26" s="223"/>
      <c r="C26" s="40" t="s">
        <v>114</v>
      </c>
      <c r="D26" s="136" t="str">
        <f>IF(入力様式1!D26=0,IF(入力様式1!D40=0,"",0),入力様式1!D26)</f>
        <v/>
      </c>
      <c r="E26" s="137" t="str">
        <f>IF(入力様式1!E26=0,IF(入力様式1!E40=0,"",0),入力様式1!E26)</f>
        <v/>
      </c>
      <c r="F26" s="137" t="str">
        <f>IF(入力様式1!F26=0,IF(入力様式1!F40=0,"",0),入力様式1!F26)</f>
        <v/>
      </c>
      <c r="G26" s="137" t="str">
        <f>IF(入力様式1!G26=0,IF(入力様式1!G40=0,"",0),入力様式1!G26)</f>
        <v/>
      </c>
      <c r="H26" s="137" t="str">
        <f>IF(入力様式1!H26=0,IF(入力様式1!H40=0,"",0),入力様式1!H26)</f>
        <v/>
      </c>
      <c r="I26" s="137" t="str">
        <f>IF(入力様式1!I26=0,IF(入力様式1!I40=0,"",0),入力様式1!I26)</f>
        <v/>
      </c>
      <c r="J26" s="137" t="str">
        <f>IF(入力様式1!J26=0,IF(入力様式1!J40=0,"",0),入力様式1!J26)</f>
        <v/>
      </c>
      <c r="K26" s="137" t="str">
        <f>IF(入力様式1!K26=0,IF(入力様式1!K40=0,"",0),入力様式1!K26)</f>
        <v/>
      </c>
      <c r="L26" s="137" t="str">
        <f>IF(入力様式1!L26=0,IF(入力様式1!L40=0,"",0),入力様式1!L26)</f>
        <v/>
      </c>
      <c r="M26" s="137" t="str">
        <f>IF(入力様式1!M26=0,IF(入力様式1!M40=0,"",0),入力様式1!M26)</f>
        <v/>
      </c>
      <c r="N26" s="137" t="str">
        <f>IF(入力様式1!N26=0,IF(入力様式1!N40=0,"",0),入力様式1!N26)</f>
        <v/>
      </c>
      <c r="O26" s="137" t="str">
        <f>IF(入力様式1!O26=0,IF(入力様式1!O40=0,"",0),入力様式1!O26)</f>
        <v/>
      </c>
      <c r="P26" s="137" t="str">
        <f>IF(入力様式1!P26=0,IF(入力様式1!P40=0,"",0),入力様式1!P26)</f>
        <v/>
      </c>
      <c r="Q26" s="137" t="str">
        <f>IF(入力様式1!Q26=0,IF(入力様式1!Q40=0,"",0),入力様式1!Q26)</f>
        <v/>
      </c>
      <c r="R26" s="152" t="str">
        <f>IF(入力様式1!R26=0,IF(入力様式1!R40=0,"",0),入力様式1!R26)</f>
        <v/>
      </c>
      <c r="S26" s="47">
        <f t="shared" si="1"/>
        <v>0</v>
      </c>
    </row>
    <row r="27" spans="1:19" x14ac:dyDescent="0.15">
      <c r="A27" s="221"/>
      <c r="B27" s="209" t="s">
        <v>87</v>
      </c>
      <c r="C27" s="41" t="s">
        <v>103</v>
      </c>
      <c r="D27" s="138" t="str">
        <f>IF(入力様式1!D27=0,IF(入力様式1!D41=0,"",0),入力様式1!D27)</f>
        <v/>
      </c>
      <c r="E27" s="139" t="str">
        <f>IF(入力様式1!E27=0,IF(入力様式1!E41=0,"",0),入力様式1!E27)</f>
        <v/>
      </c>
      <c r="F27" s="139" t="str">
        <f>IF(入力様式1!F27=0,IF(入力様式1!F41=0,"",0),入力様式1!F27)</f>
        <v/>
      </c>
      <c r="G27" s="139" t="str">
        <f>IF(入力様式1!G27=0,IF(入力様式1!G41=0,"",0),入力様式1!G27)</f>
        <v/>
      </c>
      <c r="H27" s="139" t="str">
        <f>IF(入力様式1!H27=0,IF(入力様式1!H41=0,"",0),入力様式1!H27)</f>
        <v/>
      </c>
      <c r="I27" s="139" t="str">
        <f>IF(入力様式1!I27=0,IF(入力様式1!I41=0,"",0),入力様式1!I27)</f>
        <v/>
      </c>
      <c r="J27" s="139" t="str">
        <f>IF(入力様式1!J27=0,IF(入力様式1!J41=0,"",0),入力様式1!J27)</f>
        <v/>
      </c>
      <c r="K27" s="139" t="str">
        <f>IF(入力様式1!K27=0,IF(入力様式1!K41=0,"",0),入力様式1!K27)</f>
        <v/>
      </c>
      <c r="L27" s="139" t="str">
        <f>IF(入力様式1!L27=0,IF(入力様式1!L41=0,"",0),入力様式1!L27)</f>
        <v/>
      </c>
      <c r="M27" s="139" t="str">
        <f>IF(入力様式1!M27=0,IF(入力様式1!M41=0,"",0),入力様式1!M27)</f>
        <v/>
      </c>
      <c r="N27" s="139" t="str">
        <f>IF(入力様式1!N27=0,IF(入力様式1!N41=0,"",0),入力様式1!N27)</f>
        <v/>
      </c>
      <c r="O27" s="139" t="str">
        <f>IF(入力様式1!O27=0,IF(入力様式1!O41=0,"",0),入力様式1!O27)</f>
        <v/>
      </c>
      <c r="P27" s="139" t="str">
        <f>IF(入力様式1!P27=0,IF(入力様式1!P41=0,"",0),入力様式1!P27)</f>
        <v/>
      </c>
      <c r="Q27" s="139" t="str">
        <f>IF(入力様式1!Q27=0,IF(入力様式1!Q41=0,"",0),入力様式1!Q27)</f>
        <v/>
      </c>
      <c r="R27" s="140" t="str">
        <f>IF(入力様式1!R27=0,IF(入力様式1!R41=0,"",0),入力様式1!R27)</f>
        <v/>
      </c>
      <c r="S27" s="45">
        <f t="shared" si="1"/>
        <v>0</v>
      </c>
    </row>
    <row r="28" spans="1:19" x14ac:dyDescent="0.15">
      <c r="A28" s="221"/>
      <c r="B28" s="210"/>
      <c r="C28" s="42" t="s">
        <v>104</v>
      </c>
      <c r="D28" s="141" t="str">
        <f>IF(入力様式1!D28=0,IF(入力様式1!D42=0,"",0),入力様式1!D28)</f>
        <v/>
      </c>
      <c r="E28" s="142" t="str">
        <f>IF(入力様式1!E28=0,IF(入力様式1!E42=0,"",0),入力様式1!E28)</f>
        <v/>
      </c>
      <c r="F28" s="142" t="str">
        <f>IF(入力様式1!F28=0,IF(入力様式1!F42=0,"",0),入力様式1!F28)</f>
        <v/>
      </c>
      <c r="G28" s="142" t="str">
        <f>IF(入力様式1!G28=0,IF(入力様式1!G42=0,"",0),入力様式1!G28)</f>
        <v/>
      </c>
      <c r="H28" s="142" t="str">
        <f>IF(入力様式1!H28=0,IF(入力様式1!H42=0,"",0),入力様式1!H28)</f>
        <v/>
      </c>
      <c r="I28" s="142" t="str">
        <f>IF(入力様式1!I28=0,IF(入力様式1!I42=0,"",0),入力様式1!I28)</f>
        <v/>
      </c>
      <c r="J28" s="142" t="str">
        <f>IF(入力様式1!J28=0,IF(入力様式1!J42=0,"",0),入力様式1!J28)</f>
        <v/>
      </c>
      <c r="K28" s="142" t="str">
        <f>IF(入力様式1!K28=0,IF(入力様式1!K42=0,"",0),入力様式1!K28)</f>
        <v/>
      </c>
      <c r="L28" s="142" t="str">
        <f>IF(入力様式1!L28=0,IF(入力様式1!L42=0,"",0),入力様式1!L28)</f>
        <v/>
      </c>
      <c r="M28" s="142" t="str">
        <f>IF(入力様式1!M28=0,IF(入力様式1!M42=0,"",0),入力様式1!M28)</f>
        <v/>
      </c>
      <c r="N28" s="142" t="str">
        <f>IF(入力様式1!N28=0,IF(入力様式1!N42=0,"",0),入力様式1!N28)</f>
        <v/>
      </c>
      <c r="O28" s="142" t="str">
        <f>IF(入力様式1!O28=0,IF(入力様式1!O42=0,"",0),入力様式1!O28)</f>
        <v/>
      </c>
      <c r="P28" s="142" t="str">
        <f>IF(入力様式1!P28=0,IF(入力様式1!P42=0,"",0),入力様式1!P28)</f>
        <v/>
      </c>
      <c r="Q28" s="142" t="str">
        <f>IF(入力様式1!Q28=0,IF(入力様式1!Q42=0,"",0),入力様式1!Q28)</f>
        <v/>
      </c>
      <c r="R28" s="143" t="str">
        <f>IF(入力様式1!R28=0,IF(入力様式1!R42=0,"",0),入力様式1!R28)</f>
        <v/>
      </c>
      <c r="S28" s="46">
        <f t="shared" si="1"/>
        <v>0</v>
      </c>
    </row>
    <row r="29" spans="1:19" x14ac:dyDescent="0.15">
      <c r="A29" s="221"/>
      <c r="B29" s="210"/>
      <c r="C29" s="42" t="s">
        <v>105</v>
      </c>
      <c r="D29" s="141" t="str">
        <f>IF(入力様式1!D29=0,IF(入力様式1!D43=0,"",0),入力様式1!D29)</f>
        <v/>
      </c>
      <c r="E29" s="142" t="str">
        <f>IF(入力様式1!E29=0,IF(入力様式1!E43=0,"",0),入力様式1!E29)</f>
        <v/>
      </c>
      <c r="F29" s="142" t="str">
        <f>IF(入力様式1!F29=0,IF(入力様式1!F43=0,"",0),入力様式1!F29)</f>
        <v/>
      </c>
      <c r="G29" s="142" t="str">
        <f>IF(入力様式1!G29=0,IF(入力様式1!G43=0,"",0),入力様式1!G29)</f>
        <v/>
      </c>
      <c r="H29" s="142" t="str">
        <f>IF(入力様式1!H29=0,IF(入力様式1!H43=0,"",0),入力様式1!H29)</f>
        <v/>
      </c>
      <c r="I29" s="142" t="str">
        <f>IF(入力様式1!I29=0,IF(入力様式1!I43=0,"",0),入力様式1!I29)</f>
        <v/>
      </c>
      <c r="J29" s="142" t="str">
        <f>IF(入力様式1!J29=0,IF(入力様式1!J43=0,"",0),入力様式1!J29)</f>
        <v/>
      </c>
      <c r="K29" s="142" t="str">
        <f>IF(入力様式1!K29=0,IF(入力様式1!K43=0,"",0),入力様式1!K29)</f>
        <v/>
      </c>
      <c r="L29" s="142" t="str">
        <f>IF(入力様式1!L29=0,IF(入力様式1!L43=0,"",0),入力様式1!L29)</f>
        <v/>
      </c>
      <c r="M29" s="142" t="str">
        <f>IF(入力様式1!M29=0,IF(入力様式1!M43=0,"",0),入力様式1!M29)</f>
        <v/>
      </c>
      <c r="N29" s="142" t="str">
        <f>IF(入力様式1!N29=0,IF(入力様式1!N43=0,"",0),入力様式1!N29)</f>
        <v/>
      </c>
      <c r="O29" s="142" t="str">
        <f>IF(入力様式1!O29=0,IF(入力様式1!O43=0,"",0),入力様式1!O29)</f>
        <v/>
      </c>
      <c r="P29" s="142" t="str">
        <f>IF(入力様式1!P29=0,IF(入力様式1!P43=0,"",0),入力様式1!P29)</f>
        <v/>
      </c>
      <c r="Q29" s="142" t="str">
        <f>IF(入力様式1!Q29=0,IF(入力様式1!Q43=0,"",0),入力様式1!Q29)</f>
        <v/>
      </c>
      <c r="R29" s="143" t="str">
        <f>IF(入力様式1!R29=0,IF(入力様式1!R43=0,"",0),入力様式1!R29)</f>
        <v/>
      </c>
      <c r="S29" s="46">
        <f t="shared" si="1"/>
        <v>0</v>
      </c>
    </row>
    <row r="30" spans="1:19" x14ac:dyDescent="0.15">
      <c r="A30" s="221"/>
      <c r="B30" s="210"/>
      <c r="C30" s="42" t="s">
        <v>106</v>
      </c>
      <c r="D30" s="141" t="str">
        <f>IF(入力様式1!D30=0,IF(入力様式1!D44=0,"",0),入力様式1!D30)</f>
        <v/>
      </c>
      <c r="E30" s="142" t="str">
        <f>IF(入力様式1!E30=0,IF(入力様式1!E44=0,"",0),入力様式1!E30)</f>
        <v/>
      </c>
      <c r="F30" s="142" t="str">
        <f>IF(入力様式1!F30=0,IF(入力様式1!F44=0,"",0),入力様式1!F30)</f>
        <v/>
      </c>
      <c r="G30" s="142" t="str">
        <f>IF(入力様式1!G30=0,IF(入力様式1!G44=0,"",0),入力様式1!G30)</f>
        <v/>
      </c>
      <c r="H30" s="142" t="str">
        <f>IF(入力様式1!H30=0,IF(入力様式1!H44=0,"",0),入力様式1!H30)</f>
        <v/>
      </c>
      <c r="I30" s="142" t="str">
        <f>IF(入力様式1!I30=0,IF(入力様式1!I44=0,"",0),入力様式1!I30)</f>
        <v/>
      </c>
      <c r="J30" s="142" t="str">
        <f>IF(入力様式1!J30=0,IF(入力様式1!J44=0,"",0),入力様式1!J30)</f>
        <v/>
      </c>
      <c r="K30" s="142" t="str">
        <f>IF(入力様式1!K30=0,IF(入力様式1!K44=0,"",0),入力様式1!K30)</f>
        <v/>
      </c>
      <c r="L30" s="142" t="str">
        <f>IF(入力様式1!L30=0,IF(入力様式1!L44=0,"",0),入力様式1!L30)</f>
        <v/>
      </c>
      <c r="M30" s="142" t="str">
        <f>IF(入力様式1!M30=0,IF(入力様式1!M44=0,"",0),入力様式1!M30)</f>
        <v/>
      </c>
      <c r="N30" s="142" t="str">
        <f>IF(入力様式1!N30=0,IF(入力様式1!N44=0,"",0),入力様式1!N30)</f>
        <v/>
      </c>
      <c r="O30" s="142" t="str">
        <f>IF(入力様式1!O30=0,IF(入力様式1!O44=0,"",0),入力様式1!O30)</f>
        <v/>
      </c>
      <c r="P30" s="142" t="str">
        <f>IF(入力様式1!P30=0,IF(入力様式1!P44=0,"",0),入力様式1!P30)</f>
        <v/>
      </c>
      <c r="Q30" s="135" t="str">
        <f>IF(入力様式1!Q30=0,IF(入力様式1!Q44=0,"",0),入力様式1!Q30)</f>
        <v/>
      </c>
      <c r="R30" s="144" t="str">
        <f>IF(入力様式1!R30=0,IF(入力様式1!R44=0,"",0),入力様式1!R30)</f>
        <v/>
      </c>
      <c r="S30" s="46">
        <f t="shared" si="1"/>
        <v>0</v>
      </c>
    </row>
    <row r="31" spans="1:19" ht="14.25" thickBot="1" x14ac:dyDescent="0.2">
      <c r="A31" s="222"/>
      <c r="B31" s="224"/>
      <c r="C31" s="43" t="s">
        <v>107</v>
      </c>
      <c r="D31" s="145" t="str">
        <f>IF(入力様式1!D31=0,IF(入力様式1!D45=0,"",0),入力様式1!D31)</f>
        <v/>
      </c>
      <c r="E31" s="146" t="str">
        <f>IF(入力様式1!E31=0,IF(入力様式1!E45=0,"",0),入力様式1!E31)</f>
        <v/>
      </c>
      <c r="F31" s="146" t="str">
        <f>IF(入力様式1!F31=0,IF(入力様式1!F45=0,"",0),入力様式1!F31)</f>
        <v/>
      </c>
      <c r="G31" s="146" t="str">
        <f>IF(入力様式1!G31=0,IF(入力様式1!G45=0,"",0),入力様式1!G31)</f>
        <v/>
      </c>
      <c r="H31" s="146" t="str">
        <f>IF(入力様式1!H31=0,IF(入力様式1!H45=0,"",0),入力様式1!H31)</f>
        <v/>
      </c>
      <c r="I31" s="146" t="str">
        <f>IF(入力様式1!I31=0,IF(入力様式1!I45=0,"",0),入力様式1!I31)</f>
        <v/>
      </c>
      <c r="J31" s="146" t="str">
        <f>IF(入力様式1!J31=0,IF(入力様式1!J45=0,"",0),入力様式1!J31)</f>
        <v/>
      </c>
      <c r="K31" s="146" t="str">
        <f>IF(入力様式1!K31=0,IF(入力様式1!K45=0,"",0),入力様式1!K31)</f>
        <v/>
      </c>
      <c r="L31" s="146" t="str">
        <f>IF(入力様式1!L31=0,IF(入力様式1!L45=0,"",0),入力様式1!L31)</f>
        <v/>
      </c>
      <c r="M31" s="146" t="str">
        <f>IF(入力様式1!M31=0,IF(入力様式1!M45=0,"",0),入力様式1!M31)</f>
        <v/>
      </c>
      <c r="N31" s="146" t="str">
        <f>IF(入力様式1!N31=0,IF(入力様式1!N45=0,"",0),入力様式1!N31)</f>
        <v/>
      </c>
      <c r="O31" s="146" t="str">
        <f>IF(入力様式1!O31=0,IF(入力様式1!O45=0,"",0),入力様式1!O31)</f>
        <v/>
      </c>
      <c r="P31" s="146" t="str">
        <f>IF(入力様式1!P31=0,IF(入力様式1!P45=0,"",0),入力様式1!P31)</f>
        <v/>
      </c>
      <c r="Q31" s="147" t="str">
        <f>IF(入力様式1!Q31=0,IF(入力様式1!Q45=0,"",0),入力様式1!Q31)</f>
        <v/>
      </c>
      <c r="R31" s="148" t="str">
        <f>IF(入力様式1!R31=0,IF(入力様式1!R45=0,"",0),入力様式1!R31)</f>
        <v/>
      </c>
      <c r="S31" s="49">
        <f t="shared" si="1"/>
        <v>0</v>
      </c>
    </row>
  </sheetData>
  <sheetProtection password="CC6F" sheet="1"/>
  <mergeCells count="9">
    <mergeCell ref="A18:A31"/>
    <mergeCell ref="B19:B26"/>
    <mergeCell ref="B27:B31"/>
    <mergeCell ref="A1:B1"/>
    <mergeCell ref="A2:B2"/>
    <mergeCell ref="A3:B3"/>
    <mergeCell ref="A4:A17"/>
    <mergeCell ref="B5:B12"/>
    <mergeCell ref="B13:B17"/>
  </mergeCells>
  <phoneticPr fontId="2"/>
  <dataValidations count="1">
    <dataValidation imeMode="hiragana" allowBlank="1" showInputMessage="1" showErrorMessage="1" sqref="C1:C31"/>
  </dataValidation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B1:L48"/>
  <sheetViews>
    <sheetView view="pageBreakPreview" topLeftCell="A31" zoomScale="60" zoomScaleNormal="70" workbookViewId="0">
      <selection activeCell="A2" sqref="A2"/>
    </sheetView>
  </sheetViews>
  <sheetFormatPr defaultRowHeight="13.5" x14ac:dyDescent="0.15"/>
  <cols>
    <col min="1" max="1" width="1.75" customWidth="1"/>
    <col min="2" max="2" width="6.25" customWidth="1"/>
    <col min="3" max="4" width="10" customWidth="1"/>
    <col min="5" max="5" width="28.375" customWidth="1"/>
    <col min="6" max="7" width="34.375" customWidth="1"/>
  </cols>
  <sheetData>
    <row r="1" spans="2:7" ht="5.25" customHeight="1" x14ac:dyDescent="0.15"/>
    <row r="2" spans="2:7" ht="18.75" x14ac:dyDescent="0.15">
      <c r="B2" s="324" t="s">
        <v>12</v>
      </c>
      <c r="C2" s="325"/>
      <c r="D2" s="325"/>
      <c r="E2" s="325"/>
      <c r="F2" s="325"/>
      <c r="G2" s="325"/>
    </row>
    <row r="3" spans="2:7" ht="19.5" thickBot="1" x14ac:dyDescent="0.2">
      <c r="B3" s="5"/>
      <c r="C3" s="6"/>
      <c r="D3" s="6"/>
      <c r="E3" s="6"/>
      <c r="F3" s="6"/>
      <c r="G3" s="6"/>
    </row>
    <row r="4" spans="2:7" ht="30" customHeight="1" thickBot="1" x14ac:dyDescent="0.2">
      <c r="B4" s="308" t="s">
        <v>178</v>
      </c>
      <c r="C4" s="309"/>
      <c r="D4" s="309"/>
      <c r="E4" s="309"/>
      <c r="F4" s="309"/>
      <c r="G4" s="310"/>
    </row>
    <row r="5" spans="2:7" ht="2.25" customHeight="1" x14ac:dyDescent="0.15">
      <c r="B5" s="8"/>
      <c r="C5" s="332"/>
      <c r="D5" s="333"/>
      <c r="E5" s="333"/>
      <c r="F5" s="333"/>
      <c r="G5" s="334"/>
    </row>
    <row r="6" spans="2:7" ht="20.25" customHeight="1" x14ac:dyDescent="0.15">
      <c r="B6" s="306"/>
      <c r="C6" s="295" t="s">
        <v>94</v>
      </c>
      <c r="D6" s="328"/>
      <c r="E6" s="328"/>
      <c r="F6" s="328"/>
      <c r="G6" s="329"/>
    </row>
    <row r="7" spans="2:7" ht="20.25" customHeight="1" x14ac:dyDescent="0.15">
      <c r="B7" s="326"/>
      <c r="C7" s="328"/>
      <c r="D7" s="328"/>
      <c r="E7" s="328"/>
      <c r="F7" s="328"/>
      <c r="G7" s="329"/>
    </row>
    <row r="8" spans="2:7" ht="20.25" customHeight="1" x14ac:dyDescent="0.15">
      <c r="B8" s="326"/>
      <c r="C8" s="328"/>
      <c r="D8" s="328"/>
      <c r="E8" s="328"/>
      <c r="F8" s="328"/>
      <c r="G8" s="329"/>
    </row>
    <row r="9" spans="2:7" ht="20.25" customHeight="1" x14ac:dyDescent="0.15">
      <c r="B9" s="326"/>
      <c r="C9" s="328"/>
      <c r="D9" s="328"/>
      <c r="E9" s="328"/>
      <c r="F9" s="328"/>
      <c r="G9" s="329"/>
    </row>
    <row r="10" spans="2:7" ht="20.25" customHeight="1" x14ac:dyDescent="0.15">
      <c r="B10" s="326"/>
      <c r="C10" s="328"/>
      <c r="D10" s="328"/>
      <c r="E10" s="328"/>
      <c r="F10" s="328"/>
      <c r="G10" s="329"/>
    </row>
    <row r="11" spans="2:7" ht="20.25" customHeight="1" x14ac:dyDescent="0.15">
      <c r="B11" s="326"/>
      <c r="C11" s="328"/>
      <c r="D11" s="328"/>
      <c r="E11" s="328"/>
      <c r="F11" s="328"/>
      <c r="G11" s="329"/>
    </row>
    <row r="12" spans="2:7" ht="20.25" customHeight="1" x14ac:dyDescent="0.15">
      <c r="B12" s="326"/>
      <c r="C12" s="328"/>
      <c r="D12" s="328"/>
      <c r="E12" s="328"/>
      <c r="F12" s="328"/>
      <c r="G12" s="329"/>
    </row>
    <row r="13" spans="2:7" ht="20.25" customHeight="1" x14ac:dyDescent="0.15">
      <c r="B13" s="326"/>
      <c r="C13" s="328"/>
      <c r="D13" s="328"/>
      <c r="E13" s="328"/>
      <c r="F13" s="328"/>
      <c r="G13" s="329"/>
    </row>
    <row r="14" spans="2:7" ht="20.25" customHeight="1" x14ac:dyDescent="0.15">
      <c r="B14" s="326"/>
      <c r="C14" s="328"/>
      <c r="D14" s="328"/>
      <c r="E14" s="328"/>
      <c r="F14" s="328"/>
      <c r="G14" s="329"/>
    </row>
    <row r="15" spans="2:7" ht="20.25" customHeight="1" x14ac:dyDescent="0.15">
      <c r="B15" s="326"/>
      <c r="C15" s="328"/>
      <c r="D15" s="328"/>
      <c r="E15" s="328"/>
      <c r="F15" s="328"/>
      <c r="G15" s="329"/>
    </row>
    <row r="16" spans="2:7" ht="20.25" customHeight="1" x14ac:dyDescent="0.15">
      <c r="B16" s="326"/>
      <c r="C16" s="328"/>
      <c r="D16" s="328"/>
      <c r="E16" s="328"/>
      <c r="F16" s="328"/>
      <c r="G16" s="329"/>
    </row>
    <row r="17" spans="2:12" ht="20.25" customHeight="1" x14ac:dyDescent="0.15">
      <c r="B17" s="326"/>
      <c r="C17" s="328"/>
      <c r="D17" s="328"/>
      <c r="E17" s="328"/>
      <c r="F17" s="328"/>
      <c r="G17" s="329"/>
    </row>
    <row r="18" spans="2:12" ht="20.25" customHeight="1" thickBot="1" x14ac:dyDescent="0.2">
      <c r="B18" s="327"/>
      <c r="C18" s="330"/>
      <c r="D18" s="330"/>
      <c r="E18" s="330"/>
      <c r="F18" s="330"/>
      <c r="G18" s="331"/>
    </row>
    <row r="19" spans="2:12" ht="30" customHeight="1" thickBot="1" x14ac:dyDescent="0.2">
      <c r="B19" s="308" t="s">
        <v>174</v>
      </c>
      <c r="C19" s="309"/>
      <c r="D19" s="309"/>
      <c r="E19" s="309"/>
      <c r="F19" s="309"/>
      <c r="G19" s="310"/>
    </row>
    <row r="20" spans="2:12" ht="37.5" customHeight="1" thickBot="1" x14ac:dyDescent="0.2">
      <c r="B20" s="306"/>
      <c r="C20" s="308" t="s">
        <v>13</v>
      </c>
      <c r="D20" s="310"/>
      <c r="E20" s="315" t="s">
        <v>232</v>
      </c>
      <c r="F20" s="316"/>
      <c r="G20" s="317"/>
    </row>
    <row r="21" spans="2:12" ht="42" customHeight="1" thickBot="1" x14ac:dyDescent="0.2">
      <c r="B21" s="306"/>
      <c r="C21" s="311"/>
      <c r="D21" s="312"/>
      <c r="E21" s="3" t="s">
        <v>179</v>
      </c>
      <c r="F21" s="2" t="str">
        <f>IF(COUNTIF(別紙３!D1:R1,TRUE)&gt;2,"別紙３のとおり",IF(ISNA(MATCH(MAX(別紙３!D4:R4),別紙３!D4:R4,0)),"別紙３のとおり",INDEX(別紙３!D2:R31,2,MATCH(MAX(別紙３!D4:R4),別紙３!D4:R4,0))))</f>
        <v>別紙３のとおり</v>
      </c>
      <c r="G21" s="129" t="str">
        <f>IF(COUNTIF(別紙３!D1:R1,TRUE)=2,IF(COUNTIF(別紙３!D2:R2,2)=1,INDEX(別紙３!D2:R4,2,MATCH(2,別紙３!D2:R2,0)),INDEX(別紙３!D3:R4,1,MATCH(MIN(別紙３!D4:R4),別紙３!D4:R4,0))),IF(COUNTIF(別紙３!D1:R1,TRUE)=1,"-",""))</f>
        <v/>
      </c>
      <c r="L21" t="s">
        <v>210</v>
      </c>
    </row>
    <row r="22" spans="2:12" ht="37.5" customHeight="1" thickBot="1" x14ac:dyDescent="0.2">
      <c r="B22" s="306"/>
      <c r="C22" s="311"/>
      <c r="D22" s="312"/>
      <c r="E22" s="3" t="s">
        <v>14</v>
      </c>
      <c r="F22" s="4" t="str">
        <f>IF(F21="別紙３のとおり","t",MAX(別紙３!D4:R4) &amp; " t")</f>
        <v>t</v>
      </c>
      <c r="G22" s="4" t="str">
        <f>IF(COUNTIF(別紙３!D4:R4,"")=13,MIN(別紙３!D4:R4)&amp;" t","t")</f>
        <v>t</v>
      </c>
    </row>
    <row r="23" spans="2:12" ht="7.5" customHeight="1" x14ac:dyDescent="0.15">
      <c r="B23" s="306"/>
      <c r="C23" s="311"/>
      <c r="D23" s="312"/>
      <c r="E23" s="300" t="s">
        <v>18</v>
      </c>
      <c r="F23" s="301"/>
      <c r="G23" s="302"/>
    </row>
    <row r="24" spans="2:12" ht="12.75" customHeight="1" x14ac:dyDescent="0.15">
      <c r="B24" s="306"/>
      <c r="C24" s="311"/>
      <c r="D24" s="312"/>
      <c r="E24" s="294"/>
      <c r="F24" s="295"/>
      <c r="G24" s="296"/>
    </row>
    <row r="25" spans="2:12" ht="26.25" customHeight="1" x14ac:dyDescent="0.15">
      <c r="B25" s="306"/>
      <c r="C25" s="311"/>
      <c r="D25" s="312"/>
      <c r="E25" s="294" t="str">
        <f>IF(LEN(入力様式2!B2)&gt;1,入力様式2!B2,"")</f>
        <v/>
      </c>
      <c r="F25" s="295"/>
      <c r="G25" s="296"/>
      <c r="K25" s="50"/>
    </row>
    <row r="26" spans="2:12" ht="21.75" customHeight="1" x14ac:dyDescent="0.15">
      <c r="B26" s="306"/>
      <c r="C26" s="311"/>
      <c r="D26" s="312"/>
      <c r="E26" s="294"/>
      <c r="F26" s="295"/>
      <c r="G26" s="296"/>
    </row>
    <row r="27" spans="2:12" ht="26.25" customHeight="1" x14ac:dyDescent="0.15">
      <c r="B27" s="306"/>
      <c r="C27" s="311"/>
      <c r="D27" s="312"/>
      <c r="E27" s="294"/>
      <c r="F27" s="295"/>
      <c r="G27" s="296"/>
    </row>
    <row r="28" spans="2:12" ht="26.25" customHeight="1" x14ac:dyDescent="0.15">
      <c r="B28" s="306"/>
      <c r="C28" s="311"/>
      <c r="D28" s="312"/>
      <c r="E28" s="294"/>
      <c r="F28" s="295"/>
      <c r="G28" s="296"/>
    </row>
    <row r="29" spans="2:12" ht="28.5" customHeight="1" thickBot="1" x14ac:dyDescent="0.2">
      <c r="B29" s="306"/>
      <c r="C29" s="313"/>
      <c r="D29" s="314"/>
      <c r="E29" s="297"/>
      <c r="F29" s="298"/>
      <c r="G29" s="299"/>
    </row>
    <row r="30" spans="2:12" ht="37.5" customHeight="1" thickBot="1" x14ac:dyDescent="0.2">
      <c r="B30" s="306"/>
      <c r="C30" s="308" t="s">
        <v>15</v>
      </c>
      <c r="D30" s="310"/>
      <c r="E30" s="303" t="s">
        <v>16</v>
      </c>
      <c r="F30" s="304"/>
      <c r="G30" s="305"/>
    </row>
    <row r="31" spans="2:12" ht="42" customHeight="1" thickBot="1" x14ac:dyDescent="0.2">
      <c r="B31" s="306"/>
      <c r="C31" s="311"/>
      <c r="D31" s="312"/>
      <c r="E31" s="3" t="s">
        <v>179</v>
      </c>
      <c r="F31" s="2" t="str">
        <f>F21</f>
        <v>別紙３のとおり</v>
      </c>
      <c r="G31" s="2" t="str">
        <f>G21</f>
        <v/>
      </c>
    </row>
    <row r="32" spans="2:12" ht="37.5" customHeight="1" thickBot="1" x14ac:dyDescent="0.2">
      <c r="B32" s="306"/>
      <c r="C32" s="311"/>
      <c r="D32" s="312"/>
      <c r="E32" s="3" t="s">
        <v>14</v>
      </c>
      <c r="F32" s="4" t="str">
        <f>IF(AND(LEN(F31)&gt;1,F31&lt;&gt;"別紙３のとおり"),SUM(IF(ISNUMBER(HLOOKUP(F31,別紙３!$D$3:$R$31,16,FALSE)),HLOOKUP(F31,別紙３!$D$3:$R$31,16,FALSE),0),)&amp;" t","t")</f>
        <v>t</v>
      </c>
      <c r="G32" s="4" t="str">
        <f>IF(LEN(G31)&gt;1,SUM(IF(ISNUMBER(HLOOKUP(G31,別紙３!$D$3:$R$31,16,FALSE)),HLOOKUP(G31,別紙３!$D$3:$R$31,16,FALSE),0),)&amp;" t","t")</f>
        <v>t</v>
      </c>
    </row>
    <row r="33" spans="2:7" ht="7.5" customHeight="1" x14ac:dyDescent="0.15">
      <c r="B33" s="306"/>
      <c r="C33" s="311"/>
      <c r="D33" s="312"/>
      <c r="E33" s="300" t="s">
        <v>17</v>
      </c>
      <c r="F33" s="301"/>
      <c r="G33" s="302"/>
    </row>
    <row r="34" spans="2:7" ht="12.75" customHeight="1" x14ac:dyDescent="0.15">
      <c r="B34" s="306"/>
      <c r="C34" s="311"/>
      <c r="D34" s="312"/>
      <c r="E34" s="294"/>
      <c r="F34" s="295"/>
      <c r="G34" s="296"/>
    </row>
    <row r="35" spans="2:7" ht="26.25" customHeight="1" x14ac:dyDescent="0.15">
      <c r="B35" s="306"/>
      <c r="C35" s="311"/>
      <c r="D35" s="312"/>
      <c r="E35" s="294" t="str">
        <f>IF(LEN(入力様式2!H2)&gt;1,入力様式2!H2,"")</f>
        <v/>
      </c>
      <c r="F35" s="295"/>
      <c r="G35" s="296"/>
    </row>
    <row r="36" spans="2:7" ht="26.25" customHeight="1" x14ac:dyDescent="0.15">
      <c r="B36" s="306"/>
      <c r="C36" s="311"/>
      <c r="D36" s="312"/>
      <c r="E36" s="294"/>
      <c r="F36" s="295"/>
      <c r="G36" s="296"/>
    </row>
    <row r="37" spans="2:7" ht="21.75" customHeight="1" x14ac:dyDescent="0.15">
      <c r="B37" s="306"/>
      <c r="C37" s="311"/>
      <c r="D37" s="312"/>
      <c r="E37" s="294"/>
      <c r="F37" s="295"/>
      <c r="G37" s="296"/>
    </row>
    <row r="38" spans="2:7" ht="26.25" customHeight="1" x14ac:dyDescent="0.15">
      <c r="B38" s="306"/>
      <c r="C38" s="311"/>
      <c r="D38" s="312"/>
      <c r="E38" s="294"/>
      <c r="F38" s="295"/>
      <c r="G38" s="296"/>
    </row>
    <row r="39" spans="2:7" ht="28.5" customHeight="1" thickBot="1" x14ac:dyDescent="0.2">
      <c r="B39" s="307"/>
      <c r="C39" s="313"/>
      <c r="D39" s="314"/>
      <c r="E39" s="297"/>
      <c r="F39" s="298"/>
      <c r="G39" s="299"/>
    </row>
    <row r="40" spans="2:7" ht="30" customHeight="1" thickBot="1" x14ac:dyDescent="0.2">
      <c r="B40" s="308" t="s">
        <v>175</v>
      </c>
      <c r="C40" s="309"/>
      <c r="D40" s="309"/>
      <c r="E40" s="309"/>
      <c r="F40" s="309"/>
      <c r="G40" s="310"/>
    </row>
    <row r="41" spans="2:7" ht="7.5" customHeight="1" x14ac:dyDescent="0.15">
      <c r="B41" s="8"/>
      <c r="C41" s="318" t="s">
        <v>13</v>
      </c>
      <c r="D41" s="319"/>
      <c r="E41" s="300" t="s">
        <v>176</v>
      </c>
      <c r="F41" s="301"/>
      <c r="G41" s="302"/>
    </row>
    <row r="42" spans="2:7" ht="17.25" customHeight="1" x14ac:dyDescent="0.15">
      <c r="B42" s="306"/>
      <c r="C42" s="320"/>
      <c r="D42" s="321"/>
      <c r="E42" s="294"/>
      <c r="F42" s="295"/>
      <c r="G42" s="296"/>
    </row>
    <row r="43" spans="2:7" ht="42.75" customHeight="1" x14ac:dyDescent="0.15">
      <c r="B43" s="306"/>
      <c r="C43" s="320"/>
      <c r="D43" s="321"/>
      <c r="E43" s="294" t="str">
        <f>IF(LEN(入力様式2!B9)&gt;1,入力様式2!B9,"")</f>
        <v/>
      </c>
      <c r="F43" s="295"/>
      <c r="G43" s="296"/>
    </row>
    <row r="44" spans="2:7" ht="42.75" customHeight="1" thickBot="1" x14ac:dyDescent="0.2">
      <c r="B44" s="306"/>
      <c r="C44" s="322"/>
      <c r="D44" s="323"/>
      <c r="E44" s="297"/>
      <c r="F44" s="298"/>
      <c r="G44" s="299"/>
    </row>
    <row r="45" spans="2:7" ht="7.5" customHeight="1" x14ac:dyDescent="0.15">
      <c r="B45" s="306"/>
      <c r="C45" s="318" t="s">
        <v>15</v>
      </c>
      <c r="D45" s="319"/>
      <c r="E45" s="300" t="s">
        <v>177</v>
      </c>
      <c r="F45" s="301"/>
      <c r="G45" s="302"/>
    </row>
    <row r="46" spans="2:7" ht="17.25" customHeight="1" x14ac:dyDescent="0.15">
      <c r="B46" s="306"/>
      <c r="C46" s="320"/>
      <c r="D46" s="321"/>
      <c r="E46" s="294"/>
      <c r="F46" s="295"/>
      <c r="G46" s="296"/>
    </row>
    <row r="47" spans="2:7" ht="42.75" customHeight="1" x14ac:dyDescent="0.15">
      <c r="B47" s="306"/>
      <c r="C47" s="320"/>
      <c r="D47" s="321"/>
      <c r="E47" s="294" t="str">
        <f>IF(LEN(入力様式2!H9)&gt;1,入力様式2!H9,"")</f>
        <v/>
      </c>
      <c r="F47" s="295"/>
      <c r="G47" s="296"/>
    </row>
    <row r="48" spans="2:7" ht="42.75" customHeight="1" thickBot="1" x14ac:dyDescent="0.2">
      <c r="B48" s="307"/>
      <c r="C48" s="322"/>
      <c r="D48" s="323"/>
      <c r="E48" s="297"/>
      <c r="F48" s="298"/>
      <c r="G48" s="299"/>
    </row>
  </sheetData>
  <sheetProtection password="CC6F" sheet="1"/>
  <mergeCells count="23">
    <mergeCell ref="B2:G2"/>
    <mergeCell ref="B6:B18"/>
    <mergeCell ref="C6:G18"/>
    <mergeCell ref="C5:G5"/>
    <mergeCell ref="B4:G4"/>
    <mergeCell ref="B40:G40"/>
    <mergeCell ref="C30:D39"/>
    <mergeCell ref="B42:B48"/>
    <mergeCell ref="B19:G19"/>
    <mergeCell ref="B20:B39"/>
    <mergeCell ref="C20:D29"/>
    <mergeCell ref="E20:G20"/>
    <mergeCell ref="C41:D44"/>
    <mergeCell ref="C45:D48"/>
    <mergeCell ref="E41:G42"/>
    <mergeCell ref="E45:G46"/>
    <mergeCell ref="E43:G44"/>
    <mergeCell ref="E47:G48"/>
    <mergeCell ref="E33:G34"/>
    <mergeCell ref="E35:G39"/>
    <mergeCell ref="E30:G30"/>
    <mergeCell ref="E25:G29"/>
    <mergeCell ref="E23:G24"/>
  </mergeCells>
  <phoneticPr fontId="2"/>
  <pageMargins left="0.75" right="0.75" top="1" bottom="1" header="0.51200000000000001" footer="0.51200000000000001"/>
  <pageSetup paperSize="9" scale="66"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B1:G47"/>
  <sheetViews>
    <sheetView view="pageBreakPreview" zoomScale="60" zoomScaleNormal="70" workbookViewId="0">
      <selection activeCell="A2" sqref="A2"/>
    </sheetView>
  </sheetViews>
  <sheetFormatPr defaultRowHeight="13.5" x14ac:dyDescent="0.15"/>
  <cols>
    <col min="1" max="1" width="1.75" customWidth="1"/>
    <col min="2" max="2" width="6.25" customWidth="1"/>
    <col min="3" max="4" width="10" customWidth="1"/>
    <col min="5" max="7" width="33.75" customWidth="1"/>
  </cols>
  <sheetData>
    <row r="1" spans="2:7" ht="5.25" customHeight="1" x14ac:dyDescent="0.15"/>
    <row r="2" spans="2:7" ht="18.75" x14ac:dyDescent="0.15">
      <c r="B2" s="324" t="s">
        <v>19</v>
      </c>
      <c r="C2" s="325"/>
      <c r="D2" s="325"/>
      <c r="E2" s="325"/>
      <c r="F2" s="325"/>
      <c r="G2" s="325"/>
    </row>
    <row r="3" spans="2:7" ht="18.75" customHeight="1" thickBot="1" x14ac:dyDescent="0.2">
      <c r="B3" s="5"/>
      <c r="C3" s="7"/>
      <c r="D3" s="7"/>
      <c r="E3" s="7"/>
      <c r="F3" s="7"/>
      <c r="G3" s="7"/>
    </row>
    <row r="4" spans="2:7" ht="30" customHeight="1" thickBot="1" x14ac:dyDescent="0.2">
      <c r="B4" s="308" t="s">
        <v>180</v>
      </c>
      <c r="C4" s="309"/>
      <c r="D4" s="309"/>
      <c r="E4" s="309"/>
      <c r="F4" s="309"/>
      <c r="G4" s="310"/>
    </row>
    <row r="5" spans="2:7" ht="37.5" customHeight="1" thickBot="1" x14ac:dyDescent="0.2">
      <c r="B5" s="306"/>
      <c r="C5" s="308" t="s">
        <v>13</v>
      </c>
      <c r="D5" s="335"/>
      <c r="E5" s="315" t="s">
        <v>233</v>
      </c>
      <c r="F5" s="316"/>
      <c r="G5" s="317"/>
    </row>
    <row r="6" spans="2:7" ht="42" customHeight="1" thickBot="1" x14ac:dyDescent="0.2">
      <c r="B6" s="306"/>
      <c r="C6" s="311"/>
      <c r="D6" s="336"/>
      <c r="E6" s="3" t="s">
        <v>156</v>
      </c>
      <c r="F6" s="2" t="str">
        <f>第２面!F21</f>
        <v>別紙３のとおり</v>
      </c>
      <c r="G6" s="2" t="str">
        <f>第２面!G21</f>
        <v/>
      </c>
    </row>
    <row r="7" spans="2:7" ht="26.25" customHeight="1" x14ac:dyDescent="0.15">
      <c r="B7" s="306"/>
      <c r="C7" s="311"/>
      <c r="D7" s="336"/>
      <c r="E7" s="338" t="s">
        <v>181</v>
      </c>
      <c r="F7" s="340" t="str">
        <f>IF(AND(LEN(F6)&gt;1,F6&lt;&gt;"別紙３のとおり"),SUM(IF(ISNUMBER(HLOOKUP(F6,別紙３!$D$3:$R$31,3,FALSE)),HLOOKUP(F6,別紙３!$D$3:$R$31,3,FALSE),0),IF(ISNUMBER(HLOOKUP(F6,別紙３!$D$3:$R$31,9,FALSE)),HLOOKUP(F6,別紙３!$D$3:$R$31,9,FALSE),0))&amp;" t","t")</f>
        <v>t</v>
      </c>
      <c r="G7" s="340" t="str">
        <f>IF(LEN(G6)&gt;1,SUM(IF(ISNUMBER(HLOOKUP(G6,別紙３!$D$3:$R$31,3,FALSE)),HLOOKUP(G6,別紙３!$D$3:$R$31,3,FALSE),0),IF(ISNUMBER(HLOOKUP(G6,別紙３!$D$3:$R$31,9,FALSE)),HLOOKUP(G6,別紙３!$D$3:$R$31,9,FALSE),0))&amp;" t","t")</f>
        <v>t</v>
      </c>
    </row>
    <row r="8" spans="2:7" ht="29.25" customHeight="1" thickBot="1" x14ac:dyDescent="0.2">
      <c r="B8" s="306"/>
      <c r="C8" s="311"/>
      <c r="D8" s="336"/>
      <c r="E8" s="339"/>
      <c r="F8" s="343"/>
      <c r="G8" s="343"/>
    </row>
    <row r="9" spans="2:7" ht="7.5" customHeight="1" x14ac:dyDescent="0.15">
      <c r="B9" s="306"/>
      <c r="C9" s="311"/>
      <c r="D9" s="336"/>
      <c r="E9" s="300" t="s">
        <v>20</v>
      </c>
      <c r="F9" s="301"/>
      <c r="G9" s="302"/>
    </row>
    <row r="10" spans="2:7" ht="17.25" customHeight="1" x14ac:dyDescent="0.15">
      <c r="B10" s="306"/>
      <c r="C10" s="311"/>
      <c r="D10" s="336"/>
      <c r="E10" s="294"/>
      <c r="F10" s="295"/>
      <c r="G10" s="296"/>
    </row>
    <row r="11" spans="2:7" ht="23.25" customHeight="1" x14ac:dyDescent="0.15">
      <c r="B11" s="306"/>
      <c r="C11" s="311"/>
      <c r="D11" s="336"/>
      <c r="E11" s="294" t="str">
        <f>IF(LEN(入力様式2!B13)&gt;1,入力様式2!B13,"")</f>
        <v/>
      </c>
      <c r="F11" s="295"/>
      <c r="G11" s="296"/>
    </row>
    <row r="12" spans="2:7" ht="23.25" customHeight="1" x14ac:dyDescent="0.15">
      <c r="B12" s="306"/>
      <c r="C12" s="311"/>
      <c r="D12" s="336"/>
      <c r="E12" s="294"/>
      <c r="F12" s="295"/>
      <c r="G12" s="296"/>
    </row>
    <row r="13" spans="2:7" ht="26.25" customHeight="1" thickBot="1" x14ac:dyDescent="0.2">
      <c r="B13" s="306"/>
      <c r="C13" s="313"/>
      <c r="D13" s="337"/>
      <c r="E13" s="297"/>
      <c r="F13" s="298"/>
      <c r="G13" s="299"/>
    </row>
    <row r="14" spans="2:7" ht="37.5" customHeight="1" thickBot="1" x14ac:dyDescent="0.2">
      <c r="B14" s="306"/>
      <c r="C14" s="308" t="s">
        <v>15</v>
      </c>
      <c r="D14" s="335"/>
      <c r="E14" s="303" t="s">
        <v>16</v>
      </c>
      <c r="F14" s="304"/>
      <c r="G14" s="305"/>
    </row>
    <row r="15" spans="2:7" ht="42" customHeight="1" thickBot="1" x14ac:dyDescent="0.2">
      <c r="B15" s="306"/>
      <c r="C15" s="311"/>
      <c r="D15" s="336"/>
      <c r="E15" s="3" t="s">
        <v>156</v>
      </c>
      <c r="F15" s="2" t="str">
        <f>第２面!F21</f>
        <v>別紙３のとおり</v>
      </c>
      <c r="G15" s="2" t="str">
        <f>第２面!G21</f>
        <v/>
      </c>
    </row>
    <row r="16" spans="2:7" ht="22.5" customHeight="1" x14ac:dyDescent="0.15">
      <c r="B16" s="306"/>
      <c r="C16" s="311"/>
      <c r="D16" s="336"/>
      <c r="E16" s="338" t="s">
        <v>184</v>
      </c>
      <c r="F16" s="340" t="str">
        <f>IF(AND(LEN(F6)&gt;1,F6&lt;&gt;"別紙３のとおり"),SUM(IF(ISNUMBER(HLOOKUP(F6,別紙３!$D$3:$R$31,17,FALSE)),HLOOKUP(F6,別紙３!$D$3:$R$31,17,FALSE),0),IF(ISNUMBER(HLOOKUP(F6,別紙３!$D$3:$R$31,23,FALSE)),HLOOKUP(F6,別紙３!$D$3:$R$31,23,FALSE),0))&amp;" t","t")</f>
        <v>t</v>
      </c>
      <c r="G16" s="340" t="str">
        <f>IF(LEN(G6)&gt;1,SUM(IF(ISNUMBER(HLOOKUP(G6,別紙３!$D$3:$R$31,17,FALSE)),HLOOKUP(G6,別紙３!$D$3:$R$31,17,FALSE),0),IF(ISNUMBER(HLOOKUP(G6,別紙３!$D$3:$R$31,23,FALSE)),HLOOKUP(G6,別紙３!$D$3:$R$31,23,FALSE),0))&amp;" t","t")</f>
        <v>t</v>
      </c>
    </row>
    <row r="17" spans="2:7" ht="31.5" customHeight="1" thickBot="1" x14ac:dyDescent="0.2">
      <c r="B17" s="306"/>
      <c r="C17" s="311"/>
      <c r="D17" s="336"/>
      <c r="E17" s="339"/>
      <c r="F17" s="341"/>
      <c r="G17" s="341"/>
    </row>
    <row r="18" spans="2:7" ht="7.5" customHeight="1" x14ac:dyDescent="0.15">
      <c r="B18" s="306"/>
      <c r="C18" s="311"/>
      <c r="D18" s="336"/>
      <c r="E18" s="300" t="s">
        <v>17</v>
      </c>
      <c r="F18" s="301"/>
      <c r="G18" s="302"/>
    </row>
    <row r="19" spans="2:7" ht="17.25" customHeight="1" x14ac:dyDescent="0.15">
      <c r="B19" s="306"/>
      <c r="C19" s="311"/>
      <c r="D19" s="336"/>
      <c r="E19" s="294"/>
      <c r="F19" s="295"/>
      <c r="G19" s="296"/>
    </row>
    <row r="20" spans="2:7" ht="17.25" customHeight="1" x14ac:dyDescent="0.15">
      <c r="B20" s="306"/>
      <c r="C20" s="311"/>
      <c r="D20" s="336"/>
      <c r="E20" s="294" t="str">
        <f>IF(LEN(入力様式2!H13)&gt;1,入力様式2!H13,"")</f>
        <v/>
      </c>
      <c r="F20" s="295"/>
      <c r="G20" s="296"/>
    </row>
    <row r="21" spans="2:7" ht="21.75" customHeight="1" x14ac:dyDescent="0.15">
      <c r="B21" s="306"/>
      <c r="C21" s="311"/>
      <c r="D21" s="336"/>
      <c r="E21" s="294"/>
      <c r="F21" s="295"/>
      <c r="G21" s="296"/>
    </row>
    <row r="22" spans="2:7" ht="26.25" customHeight="1" thickBot="1" x14ac:dyDescent="0.2">
      <c r="B22" s="307"/>
      <c r="C22" s="313"/>
      <c r="D22" s="337"/>
      <c r="E22" s="297"/>
      <c r="F22" s="298"/>
      <c r="G22" s="299"/>
    </row>
    <row r="23" spans="2:7" ht="30" customHeight="1" thickBot="1" x14ac:dyDescent="0.2">
      <c r="B23" s="308" t="s">
        <v>182</v>
      </c>
      <c r="C23" s="309"/>
      <c r="D23" s="309"/>
      <c r="E23" s="309"/>
      <c r="F23" s="309"/>
      <c r="G23" s="310"/>
    </row>
    <row r="24" spans="2:7" ht="37.5" customHeight="1" thickBot="1" x14ac:dyDescent="0.2">
      <c r="B24" s="306"/>
      <c r="C24" s="308" t="s">
        <v>13</v>
      </c>
      <c r="D24" s="335"/>
      <c r="E24" s="315" t="s">
        <v>234</v>
      </c>
      <c r="F24" s="316"/>
      <c r="G24" s="317"/>
    </row>
    <row r="25" spans="2:7" ht="42" customHeight="1" thickBot="1" x14ac:dyDescent="0.2">
      <c r="B25" s="306"/>
      <c r="C25" s="311"/>
      <c r="D25" s="336"/>
      <c r="E25" s="3" t="s">
        <v>156</v>
      </c>
      <c r="F25" s="2" t="str">
        <f>第２面!F21</f>
        <v>別紙３のとおり</v>
      </c>
      <c r="G25" s="2" t="str">
        <f>第２面!G21</f>
        <v/>
      </c>
    </row>
    <row r="26" spans="2:7" ht="22.5" customHeight="1" x14ac:dyDescent="0.15">
      <c r="B26" s="306"/>
      <c r="C26" s="311"/>
      <c r="D26" s="336"/>
      <c r="E26" s="338" t="s">
        <v>185</v>
      </c>
      <c r="F26" s="340" t="str">
        <f>IF(AND(LEN(F6)&gt;1,F6&lt;&gt;"別紙３のとおり"),SUM(IF(ISNUMBER(HLOOKUP(F6,別紙３!$D$3:$R$31,6,FALSE)),HLOOKUP(F6,別紙３!$D$3:$R$31,6,FALSE),0),)&amp;" t","t")</f>
        <v>t</v>
      </c>
      <c r="G26" s="340" t="str">
        <f>IF(LEN(G6)&gt;1,SUM(IF(ISNUMBER(HLOOKUP(G6,別紙３!$D$3:$R$31,6,FALSE)),HLOOKUP(G6,別紙３!$D$3:$R$31,6,FALSE),0),0)&amp;" t","t")</f>
        <v>t</v>
      </c>
    </row>
    <row r="27" spans="2:7" ht="31.5" customHeight="1" thickBot="1" x14ac:dyDescent="0.2">
      <c r="B27" s="306"/>
      <c r="C27" s="311"/>
      <c r="D27" s="336"/>
      <c r="E27" s="339"/>
      <c r="F27" s="341"/>
      <c r="G27" s="341"/>
    </row>
    <row r="28" spans="2:7" ht="30" customHeight="1" x14ac:dyDescent="0.15">
      <c r="B28" s="306"/>
      <c r="C28" s="311"/>
      <c r="D28" s="336"/>
      <c r="E28" s="338" t="s">
        <v>183</v>
      </c>
      <c r="F28" s="340" t="str">
        <f>IF(AND(LEN(F6)&gt;1,F6&lt;&gt;"別紙３のとおり"),SUM(IF(ISNUMBER(HLOOKUP(F6,別紙３!$D$3:$R$31,8,FALSE)),HLOOKUP(F6,別紙３!$D$3:$R$31,8,FALSE),0),0)&amp;" t","t")</f>
        <v>t</v>
      </c>
      <c r="G28" s="340" t="str">
        <f>IF(LEN(G6)&gt;1,SUM(IF(ISNUMBER(HLOOKUP(G6,別紙３!$D$3:$R$31,8,FALSE)),HLOOKUP(G6,別紙３!$D$3:$R$31,8,FALSE),0),0)&amp;" t","t")</f>
        <v>t</v>
      </c>
    </row>
    <row r="29" spans="2:7" ht="30" customHeight="1" thickBot="1" x14ac:dyDescent="0.2">
      <c r="B29" s="306"/>
      <c r="C29" s="311"/>
      <c r="D29" s="336"/>
      <c r="E29" s="342"/>
      <c r="F29" s="341"/>
      <c r="G29" s="341"/>
    </row>
    <row r="30" spans="2:7" ht="7.5" customHeight="1" x14ac:dyDescent="0.15">
      <c r="B30" s="306"/>
      <c r="C30" s="311"/>
      <c r="D30" s="336"/>
      <c r="E30" s="300" t="s">
        <v>20</v>
      </c>
      <c r="F30" s="301"/>
      <c r="G30" s="302"/>
    </row>
    <row r="31" spans="2:7" ht="18" customHeight="1" x14ac:dyDescent="0.15">
      <c r="B31" s="306"/>
      <c r="C31" s="311"/>
      <c r="D31" s="336"/>
      <c r="E31" s="294"/>
      <c r="F31" s="295"/>
      <c r="G31" s="296"/>
    </row>
    <row r="32" spans="2:7" ht="16.5" customHeight="1" x14ac:dyDescent="0.15">
      <c r="B32" s="306"/>
      <c r="C32" s="311"/>
      <c r="D32" s="336"/>
      <c r="E32" s="294" t="str">
        <f>IF(LEN(入力様式2!B17)&gt;1,入力様式2!B17,"")</f>
        <v/>
      </c>
      <c r="F32" s="295"/>
      <c r="G32" s="296"/>
    </row>
    <row r="33" spans="2:7" ht="25.5" customHeight="1" x14ac:dyDescent="0.15">
      <c r="B33" s="306"/>
      <c r="C33" s="311"/>
      <c r="D33" s="336"/>
      <c r="E33" s="294"/>
      <c r="F33" s="295"/>
      <c r="G33" s="296"/>
    </row>
    <row r="34" spans="2:7" ht="21" customHeight="1" x14ac:dyDescent="0.15">
      <c r="B34" s="306"/>
      <c r="C34" s="311"/>
      <c r="D34" s="336"/>
      <c r="E34" s="294"/>
      <c r="F34" s="295"/>
      <c r="G34" s="296"/>
    </row>
    <row r="35" spans="2:7" ht="25.5" customHeight="1" thickBot="1" x14ac:dyDescent="0.2">
      <c r="B35" s="306"/>
      <c r="C35" s="313"/>
      <c r="D35" s="337"/>
      <c r="E35" s="297"/>
      <c r="F35" s="298"/>
      <c r="G35" s="299"/>
    </row>
    <row r="36" spans="2:7" ht="37.5" customHeight="1" thickBot="1" x14ac:dyDescent="0.2">
      <c r="B36" s="306"/>
      <c r="C36" s="308" t="s">
        <v>15</v>
      </c>
      <c r="D36" s="335"/>
      <c r="E36" s="303" t="s">
        <v>21</v>
      </c>
      <c r="F36" s="304"/>
      <c r="G36" s="305"/>
    </row>
    <row r="37" spans="2:7" ht="42" customHeight="1" thickBot="1" x14ac:dyDescent="0.2">
      <c r="B37" s="306"/>
      <c r="C37" s="311"/>
      <c r="D37" s="336"/>
      <c r="E37" s="3" t="s">
        <v>156</v>
      </c>
      <c r="F37" s="2" t="str">
        <f>第２面!F21</f>
        <v>別紙３のとおり</v>
      </c>
      <c r="G37" s="2" t="str">
        <f>第２面!G21</f>
        <v/>
      </c>
    </row>
    <row r="38" spans="2:7" ht="22.5" customHeight="1" x14ac:dyDescent="0.15">
      <c r="B38" s="306"/>
      <c r="C38" s="311"/>
      <c r="D38" s="336"/>
      <c r="E38" s="338" t="s">
        <v>187</v>
      </c>
      <c r="F38" s="340" t="str">
        <f>IF(AND(LEN(F6)&gt;1,F6&lt;&gt;"別紙３のとおり"),SUM(IF(ISNUMBER(HLOOKUP(F6,別紙３!$D$3:$R$31,20,FALSE)),HLOOKUP(F6,別紙３!$D$3:$R$31,20,FALSE),0),0)&amp;" t","t")</f>
        <v>t</v>
      </c>
      <c r="G38" s="340" t="str">
        <f>IF(LEN(G6)&gt;1,SUM(IF(ISNUMBER(HLOOKUP(G6,別紙３!$D$3:$R$31,20,FALSE)),HLOOKUP(G6,別紙３!$D$3:$R$31,20,FALSE),0),0)&amp;" t","t")</f>
        <v>t</v>
      </c>
    </row>
    <row r="39" spans="2:7" ht="31.5" customHeight="1" thickBot="1" x14ac:dyDescent="0.2">
      <c r="B39" s="306"/>
      <c r="C39" s="311"/>
      <c r="D39" s="336"/>
      <c r="E39" s="339"/>
      <c r="F39" s="341"/>
      <c r="G39" s="341"/>
    </row>
    <row r="40" spans="2:7" ht="30" customHeight="1" x14ac:dyDescent="0.15">
      <c r="B40" s="306"/>
      <c r="C40" s="311"/>
      <c r="D40" s="336"/>
      <c r="E40" s="338" t="s">
        <v>186</v>
      </c>
      <c r="F40" s="340" t="str">
        <f>IF(AND(LEN(F6)&gt;1,F6&lt;&gt;"別紙３のとおり"),SUM(IF(ISNUMBER(HLOOKUP(F6,別紙３!$D$3:$R$31,22,FALSE)),HLOOKUP(F6,別紙３!$D$3:$R$31,22,FALSE),0),0)&amp;" t","t")</f>
        <v>t</v>
      </c>
      <c r="G40" s="340" t="str">
        <f>IF(LEN(G6)&gt;1,SUM(IF(ISNUMBER(HLOOKUP(G6,別紙３!$D$3:$R$31,22,FALSE)),HLOOKUP(G6,別紙３!$D$3:$R$31,22,FALSE),0),0)&amp;" t","t")</f>
        <v>t</v>
      </c>
    </row>
    <row r="41" spans="2:7" ht="30" customHeight="1" thickBot="1" x14ac:dyDescent="0.2">
      <c r="B41" s="306"/>
      <c r="C41" s="311"/>
      <c r="D41" s="336"/>
      <c r="E41" s="339"/>
      <c r="F41" s="341"/>
      <c r="G41" s="341"/>
    </row>
    <row r="42" spans="2:7" ht="7.5" customHeight="1" x14ac:dyDescent="0.15">
      <c r="B42" s="306"/>
      <c r="C42" s="311"/>
      <c r="D42" s="336"/>
      <c r="E42" s="300" t="s">
        <v>17</v>
      </c>
      <c r="F42" s="301"/>
      <c r="G42" s="302"/>
    </row>
    <row r="43" spans="2:7" ht="18" customHeight="1" x14ac:dyDescent="0.15">
      <c r="B43" s="306"/>
      <c r="C43" s="311"/>
      <c r="D43" s="336"/>
      <c r="E43" s="294"/>
      <c r="F43" s="295"/>
      <c r="G43" s="296"/>
    </row>
    <row r="44" spans="2:7" ht="16.5" customHeight="1" x14ac:dyDescent="0.15">
      <c r="B44" s="306"/>
      <c r="C44" s="311"/>
      <c r="D44" s="336"/>
      <c r="E44" s="294" t="str">
        <f>IF(LEN(入力様式2!H17)&gt;1,入力様式2!H17,"")</f>
        <v/>
      </c>
      <c r="F44" s="295"/>
      <c r="G44" s="296"/>
    </row>
    <row r="45" spans="2:7" ht="21" customHeight="1" x14ac:dyDescent="0.15">
      <c r="B45" s="306"/>
      <c r="C45" s="311"/>
      <c r="D45" s="336"/>
      <c r="E45" s="294"/>
      <c r="F45" s="295"/>
      <c r="G45" s="296"/>
    </row>
    <row r="46" spans="2:7" ht="25.5" customHeight="1" x14ac:dyDescent="0.15">
      <c r="B46" s="306"/>
      <c r="C46" s="311"/>
      <c r="D46" s="336"/>
      <c r="E46" s="294"/>
      <c r="F46" s="295"/>
      <c r="G46" s="296"/>
    </row>
    <row r="47" spans="2:7" ht="25.5" customHeight="1" thickBot="1" x14ac:dyDescent="0.2">
      <c r="B47" s="307"/>
      <c r="C47" s="313"/>
      <c r="D47" s="337"/>
      <c r="E47" s="297"/>
      <c r="F47" s="298"/>
      <c r="G47" s="299"/>
    </row>
  </sheetData>
  <sheetProtection password="CC6F" sheet="1"/>
  <mergeCells count="39">
    <mergeCell ref="B4:G4"/>
    <mergeCell ref="B5:B22"/>
    <mergeCell ref="E5:G5"/>
    <mergeCell ref="F7:F8"/>
    <mergeCell ref="G7:G8"/>
    <mergeCell ref="E14:G14"/>
    <mergeCell ref="E16:E17"/>
    <mergeCell ref="F16:F17"/>
    <mergeCell ref="E9:G10"/>
    <mergeCell ref="E11:G13"/>
    <mergeCell ref="F28:F29"/>
    <mergeCell ref="G28:G29"/>
    <mergeCell ref="F38:F39"/>
    <mergeCell ref="F26:F27"/>
    <mergeCell ref="G26:G27"/>
    <mergeCell ref="E24:G24"/>
    <mergeCell ref="E26:E27"/>
    <mergeCell ref="E30:G31"/>
    <mergeCell ref="E32:G35"/>
    <mergeCell ref="B2:G2"/>
    <mergeCell ref="E28:E29"/>
    <mergeCell ref="E7:E8"/>
    <mergeCell ref="E40:E41"/>
    <mergeCell ref="C5:D13"/>
    <mergeCell ref="F40:F41"/>
    <mergeCell ref="G40:G41"/>
    <mergeCell ref="G38:G39"/>
    <mergeCell ref="B23:G23"/>
    <mergeCell ref="B24:B47"/>
    <mergeCell ref="E42:G43"/>
    <mergeCell ref="E44:G47"/>
    <mergeCell ref="C14:D22"/>
    <mergeCell ref="C24:D35"/>
    <mergeCell ref="C36:D47"/>
    <mergeCell ref="E38:E39"/>
    <mergeCell ref="E36:G36"/>
    <mergeCell ref="G16:G17"/>
    <mergeCell ref="E20:G22"/>
    <mergeCell ref="E18:G19"/>
  </mergeCells>
  <phoneticPr fontId="2"/>
  <pageMargins left="0.75" right="0.75" top="1" bottom="1" header="0.51200000000000001" footer="0.51200000000000001"/>
  <pageSetup paperSize="9" scale="65" orientation="portrait"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fitToPage="1"/>
  </sheetPr>
  <dimension ref="B1:H41"/>
  <sheetViews>
    <sheetView view="pageBreakPreview" zoomScale="60" zoomScaleNormal="70" workbookViewId="0">
      <selection activeCell="A2" sqref="A2"/>
    </sheetView>
  </sheetViews>
  <sheetFormatPr defaultRowHeight="13.5" x14ac:dyDescent="0.15"/>
  <cols>
    <col min="1" max="1" width="1.75" customWidth="1"/>
    <col min="2" max="2" width="6.25" customWidth="1"/>
    <col min="3" max="4" width="10" customWidth="1"/>
    <col min="5" max="5" width="5" customWidth="1"/>
    <col min="6" max="6" width="33.75" customWidth="1"/>
    <col min="7" max="8" width="35" customWidth="1"/>
  </cols>
  <sheetData>
    <row r="1" spans="2:8" ht="5.25" customHeight="1" x14ac:dyDescent="0.15"/>
    <row r="2" spans="2:8" ht="18.75" x14ac:dyDescent="0.15">
      <c r="B2" s="324" t="s">
        <v>22</v>
      </c>
      <c r="C2" s="325"/>
      <c r="D2" s="325"/>
      <c r="E2" s="325"/>
      <c r="F2" s="325"/>
      <c r="G2" s="325"/>
      <c r="H2" s="325"/>
    </row>
    <row r="3" spans="2:8" ht="18.75" customHeight="1" thickBot="1" x14ac:dyDescent="0.2">
      <c r="B3" s="5"/>
      <c r="C3" s="7"/>
      <c r="D3" s="7"/>
      <c r="E3" s="7"/>
      <c r="F3" s="7"/>
      <c r="G3" s="7"/>
      <c r="H3" s="7"/>
    </row>
    <row r="4" spans="2:8" ht="30" customHeight="1" thickBot="1" x14ac:dyDescent="0.2">
      <c r="B4" s="308" t="s">
        <v>188</v>
      </c>
      <c r="C4" s="309"/>
      <c r="D4" s="309"/>
      <c r="E4" s="309"/>
      <c r="F4" s="309"/>
      <c r="G4" s="309"/>
      <c r="H4" s="310"/>
    </row>
    <row r="5" spans="2:8" ht="37.5" customHeight="1" thickBot="1" x14ac:dyDescent="0.2">
      <c r="B5" s="306"/>
      <c r="C5" s="308" t="s">
        <v>13</v>
      </c>
      <c r="D5" s="335"/>
      <c r="E5" s="315" t="s">
        <v>233</v>
      </c>
      <c r="F5" s="316"/>
      <c r="G5" s="316"/>
      <c r="H5" s="317"/>
    </row>
    <row r="6" spans="2:8" ht="42" customHeight="1" thickBot="1" x14ac:dyDescent="0.2">
      <c r="B6" s="306"/>
      <c r="C6" s="311"/>
      <c r="D6" s="336"/>
      <c r="E6" s="351" t="s">
        <v>192</v>
      </c>
      <c r="F6" s="352"/>
      <c r="G6" s="1" t="str">
        <f>第２面!F21</f>
        <v>別紙３のとおり</v>
      </c>
      <c r="H6" s="1" t="str">
        <f>第２面!G21</f>
        <v/>
      </c>
    </row>
    <row r="7" spans="2:8" ht="26.25" customHeight="1" x14ac:dyDescent="0.15">
      <c r="B7" s="306"/>
      <c r="C7" s="311"/>
      <c r="D7" s="336"/>
      <c r="E7" s="345" t="s">
        <v>189</v>
      </c>
      <c r="F7" s="346"/>
      <c r="G7" s="340" t="str">
        <f>IF(AND(LEN(G6)&gt;1,G6&lt;&gt;"別紙３のとおり"),SUM(IF(ISNUMBER(HLOOKUP(G6,別紙３!$D$3:$R$31,4,FALSE)),HLOOKUP(G6,別紙３!$D$3:$R$31,4,FALSE),0),IF(ISNUMBER(HLOOKUP(G6,別紙３!$D$3:$R$31,10,FALSE)),HLOOKUP(G6,別紙３!$D$3:$R$31,10,FALSE),0))&amp;" t","t")</f>
        <v>t</v>
      </c>
      <c r="H7" s="340" t="str">
        <f>IF(LEN(H6)&gt;1,SUM(IF(ISNUMBER(HLOOKUP(H6,別紙３!$D$3:$R$31,4,FALSE)),HLOOKUP(H6,別紙３!$D$3:$R$31,4,FALSE),0),IF(ISNUMBER(HLOOKUP(H6,別紙３!$D$3:$R$31,10,FALSE)),HLOOKUP(H6,別紙３!$D$3:$R$31,10,FALSE),0))&amp;" t","t")</f>
        <v>t</v>
      </c>
    </row>
    <row r="8" spans="2:8" ht="26.25" customHeight="1" x14ac:dyDescent="0.15">
      <c r="B8" s="306"/>
      <c r="C8" s="311"/>
      <c r="D8" s="336"/>
      <c r="E8" s="347"/>
      <c r="F8" s="348"/>
      <c r="G8" s="344"/>
      <c r="H8" s="344"/>
    </row>
    <row r="9" spans="2:8" ht="26.25" customHeight="1" thickBot="1" x14ac:dyDescent="0.2">
      <c r="B9" s="306"/>
      <c r="C9" s="311"/>
      <c r="D9" s="336"/>
      <c r="E9" s="349"/>
      <c r="F9" s="350"/>
      <c r="G9" s="343"/>
      <c r="H9" s="343"/>
    </row>
    <row r="10" spans="2:8" ht="7.5" customHeight="1" x14ac:dyDescent="0.15">
      <c r="B10" s="306"/>
      <c r="C10" s="311"/>
      <c r="D10" s="336"/>
      <c r="E10" s="300" t="s">
        <v>20</v>
      </c>
      <c r="F10" s="301"/>
      <c r="G10" s="301"/>
      <c r="H10" s="302"/>
    </row>
    <row r="11" spans="2:8" ht="17.25" customHeight="1" x14ac:dyDescent="0.15">
      <c r="B11" s="306"/>
      <c r="C11" s="311"/>
      <c r="D11" s="336"/>
      <c r="E11" s="294"/>
      <c r="F11" s="295"/>
      <c r="G11" s="295"/>
      <c r="H11" s="296"/>
    </row>
    <row r="12" spans="2:8" ht="26.25" customHeight="1" x14ac:dyDescent="0.15">
      <c r="B12" s="306"/>
      <c r="C12" s="311"/>
      <c r="D12" s="336"/>
      <c r="E12" s="294" t="str">
        <f>IF(LEN(入力様式2!B22)&gt;1,入力様式2!B22,"")</f>
        <v/>
      </c>
      <c r="F12" s="295"/>
      <c r="G12" s="295"/>
      <c r="H12" s="296"/>
    </row>
    <row r="13" spans="2:8" ht="21.75" customHeight="1" x14ac:dyDescent="0.15">
      <c r="B13" s="306"/>
      <c r="C13" s="311"/>
      <c r="D13" s="336"/>
      <c r="E13" s="294"/>
      <c r="F13" s="295"/>
      <c r="G13" s="295"/>
      <c r="H13" s="296"/>
    </row>
    <row r="14" spans="2:8" ht="26.25" customHeight="1" thickBot="1" x14ac:dyDescent="0.2">
      <c r="B14" s="306"/>
      <c r="C14" s="313"/>
      <c r="D14" s="337"/>
      <c r="E14" s="297"/>
      <c r="F14" s="298"/>
      <c r="G14" s="298"/>
      <c r="H14" s="299"/>
    </row>
    <row r="15" spans="2:8" ht="37.5" customHeight="1" thickBot="1" x14ac:dyDescent="0.2">
      <c r="B15" s="306"/>
      <c r="C15" s="308" t="s">
        <v>15</v>
      </c>
      <c r="D15" s="335"/>
      <c r="E15" s="303" t="s">
        <v>16</v>
      </c>
      <c r="F15" s="304"/>
      <c r="G15" s="304"/>
      <c r="H15" s="305"/>
    </row>
    <row r="16" spans="2:8" ht="40.5" customHeight="1" thickBot="1" x14ac:dyDescent="0.2">
      <c r="B16" s="306"/>
      <c r="C16" s="311"/>
      <c r="D16" s="336"/>
      <c r="E16" s="351" t="s">
        <v>192</v>
      </c>
      <c r="F16" s="352"/>
      <c r="G16" s="1" t="str">
        <f>第２面!F21</f>
        <v>別紙３のとおり</v>
      </c>
      <c r="H16" s="2" t="str">
        <f>第２面!G21</f>
        <v/>
      </c>
    </row>
    <row r="17" spans="2:8" ht="26.25" customHeight="1" x14ac:dyDescent="0.15">
      <c r="B17" s="306"/>
      <c r="C17" s="311"/>
      <c r="D17" s="336"/>
      <c r="E17" s="345" t="s">
        <v>190</v>
      </c>
      <c r="F17" s="346"/>
      <c r="G17" s="340" t="str">
        <f>IF(AND(LEN(G6)&gt;1,G6&lt;&gt;"別紙３のとおり"),SUM(IF(ISNUMBER(HLOOKUP(G6,別紙３!$D$3:$R$31,18,FALSE)),HLOOKUP(G6,別紙３!$D$3:$R$31,18,FALSE),0),IF(ISNUMBER(HLOOKUP(G6,別紙３!$D$3:$R$31,24,FALSE)),HLOOKUP(G6,別紙３!$D$3:$R$31,24,FALSE),0))&amp;" t","t")</f>
        <v>t</v>
      </c>
      <c r="H17" s="340" t="str">
        <f>IF(LEN(H6)&gt;1,SUM(IF(ISNUMBER(HLOOKUP(H6,別紙３!$D$3:$R$31,18,FALSE)),HLOOKUP(H6,別紙３!$D$3:$R$31,18,FALSE),0),IF(ISNUMBER(HLOOKUP(H6,別紙３!$D$3:$R$31,24,FALSE)),HLOOKUP(H6,別紙３!$D$3:$R$31,24,FALSE),0))&amp;" t","t")</f>
        <v>t</v>
      </c>
    </row>
    <row r="18" spans="2:8" ht="26.25" customHeight="1" x14ac:dyDescent="0.15">
      <c r="B18" s="306"/>
      <c r="C18" s="311"/>
      <c r="D18" s="336"/>
      <c r="E18" s="347"/>
      <c r="F18" s="348"/>
      <c r="G18" s="344"/>
      <c r="H18" s="344"/>
    </row>
    <row r="19" spans="2:8" ht="26.25" customHeight="1" thickBot="1" x14ac:dyDescent="0.2">
      <c r="B19" s="306"/>
      <c r="C19" s="311"/>
      <c r="D19" s="336"/>
      <c r="E19" s="349"/>
      <c r="F19" s="350"/>
      <c r="G19" s="343"/>
      <c r="H19" s="343"/>
    </row>
    <row r="20" spans="2:8" ht="7.5" customHeight="1" x14ac:dyDescent="0.15">
      <c r="B20" s="306"/>
      <c r="C20" s="311"/>
      <c r="D20" s="336"/>
      <c r="E20" s="300" t="s">
        <v>17</v>
      </c>
      <c r="F20" s="301"/>
      <c r="G20" s="301"/>
      <c r="H20" s="302"/>
    </row>
    <row r="21" spans="2:8" ht="17.25" customHeight="1" x14ac:dyDescent="0.15">
      <c r="B21" s="306"/>
      <c r="C21" s="311"/>
      <c r="D21" s="336"/>
      <c r="E21" s="294"/>
      <c r="F21" s="295"/>
      <c r="G21" s="295"/>
      <c r="H21" s="296"/>
    </row>
    <row r="22" spans="2:8" ht="26.25" customHeight="1" x14ac:dyDescent="0.15">
      <c r="B22" s="306"/>
      <c r="C22" s="311"/>
      <c r="D22" s="336"/>
      <c r="E22" s="294" t="str">
        <f>IF(LEN(入力様式2!H22)&gt;1,入力様式2!H22,"")</f>
        <v/>
      </c>
      <c r="F22" s="295"/>
      <c r="G22" s="295"/>
      <c r="H22" s="296"/>
    </row>
    <row r="23" spans="2:8" ht="23.25" customHeight="1" x14ac:dyDescent="0.15">
      <c r="B23" s="306"/>
      <c r="C23" s="311"/>
      <c r="D23" s="336"/>
      <c r="E23" s="294"/>
      <c r="F23" s="295"/>
      <c r="G23" s="295"/>
      <c r="H23" s="296"/>
    </row>
    <row r="24" spans="2:8" ht="26.25" customHeight="1" thickBot="1" x14ac:dyDescent="0.2">
      <c r="B24" s="307"/>
      <c r="C24" s="313"/>
      <c r="D24" s="337"/>
      <c r="E24" s="297"/>
      <c r="F24" s="298"/>
      <c r="G24" s="298"/>
      <c r="H24" s="299"/>
    </row>
    <row r="25" spans="2:8" ht="30" customHeight="1" thickBot="1" x14ac:dyDescent="0.2">
      <c r="B25" s="308" t="s">
        <v>191</v>
      </c>
      <c r="C25" s="309"/>
      <c r="D25" s="309"/>
      <c r="E25" s="309"/>
      <c r="F25" s="309"/>
      <c r="G25" s="309"/>
      <c r="H25" s="310"/>
    </row>
    <row r="26" spans="2:8" ht="37.5" customHeight="1" thickBot="1" x14ac:dyDescent="0.2">
      <c r="B26" s="306"/>
      <c r="C26" s="308" t="s">
        <v>13</v>
      </c>
      <c r="D26" s="335"/>
      <c r="E26" s="315" t="s">
        <v>233</v>
      </c>
      <c r="F26" s="316"/>
      <c r="G26" s="316"/>
      <c r="H26" s="317"/>
    </row>
    <row r="27" spans="2:8" ht="60" customHeight="1" thickBot="1" x14ac:dyDescent="0.2">
      <c r="B27" s="306"/>
      <c r="C27" s="311"/>
      <c r="D27" s="336"/>
      <c r="E27" s="351" t="s">
        <v>192</v>
      </c>
      <c r="F27" s="352"/>
      <c r="G27" s="2" t="str">
        <f>第２面!F21</f>
        <v>別紙３のとおり</v>
      </c>
      <c r="H27" s="2" t="str">
        <f>第２面!G21</f>
        <v/>
      </c>
    </row>
    <row r="28" spans="2:8" ht="60" customHeight="1" thickBot="1" x14ac:dyDescent="0.2">
      <c r="B28" s="306"/>
      <c r="C28" s="311"/>
      <c r="D28" s="336"/>
      <c r="E28" s="351" t="s">
        <v>23</v>
      </c>
      <c r="F28" s="352"/>
      <c r="G28" s="4" t="str">
        <f>IF(AND(LEN(G6)&gt;1,G6&lt;&gt;"別紙３のとおり"),SUM(IF(ISNUMBER(HLOOKUP(G6,別紙３!$D$3:$R$31,11,FALSE)),HLOOKUP(G6,別紙３!$D$3:$R$31,11,FALSE),0),0)&amp;" t","t")</f>
        <v>t</v>
      </c>
      <c r="H28" s="4" t="str">
        <f>IF(LEN(H6)&gt;1,SUM(IF(ISNUMBER(HLOOKUP(H6,別紙３!$D$3:$R$31,11,FALSE)),HLOOKUP(H6,別紙３!$D$3:$R$31,11,FALSE),0),0)&amp;" t","t")</f>
        <v>t</v>
      </c>
    </row>
    <row r="29" spans="2:8" ht="30" customHeight="1" x14ac:dyDescent="0.15">
      <c r="B29" s="306"/>
      <c r="C29" s="311"/>
      <c r="D29" s="336"/>
      <c r="E29" s="306"/>
      <c r="F29" s="338" t="s">
        <v>32</v>
      </c>
      <c r="G29" s="340" t="str">
        <f>IF(AND(LEN(G6)&gt;1,G6&lt;&gt;"別紙３のとおり"),SUM(IF(ISNUMBER(HLOOKUP(G6,別紙３!$D$3:$R$31,12,FALSE)),HLOOKUP(G6,別紙３!$D$3:$R$31,12,FALSE),0),0)&amp;" t","t")</f>
        <v>t</v>
      </c>
      <c r="H29" s="340" t="str">
        <f>IF(LEN(H6)&gt;1,SUM(IF(ISNUMBER(HLOOKUP(H6,別紙３!$D$3:$R$31,12,FALSE)),HLOOKUP(H6,別紙３!$D$3:$R$31,12,FALSE),0),0)&amp;" t","t")</f>
        <v>t</v>
      </c>
    </row>
    <row r="30" spans="2:8" ht="30" customHeight="1" thickBot="1" x14ac:dyDescent="0.2">
      <c r="B30" s="306"/>
      <c r="C30" s="311"/>
      <c r="D30" s="336"/>
      <c r="E30" s="306"/>
      <c r="F30" s="339"/>
      <c r="G30" s="343"/>
      <c r="H30" s="343"/>
    </row>
    <row r="31" spans="2:8" ht="30" customHeight="1" x14ac:dyDescent="0.15">
      <c r="B31" s="306"/>
      <c r="C31" s="311"/>
      <c r="D31" s="336"/>
      <c r="E31" s="306"/>
      <c r="F31" s="338" t="s">
        <v>118</v>
      </c>
      <c r="G31" s="353" t="str">
        <f>IF(AND(LEN(G6)&gt;1,G6&lt;&gt;"別紙３のとおり"),SUM(IF(ISNUMBER(HLOOKUP(G6,別紙３!$D$3:$R$31,13,FALSE)),HLOOKUP(G6,別紙３!$D$3:$R$31,13,FALSE),0),0)&amp;" t","t")</f>
        <v>t</v>
      </c>
      <c r="H31" s="340" t="str">
        <f>IF(LEN(H6)&gt;1,SUM(IF(ISNUMBER(HLOOKUP(H6,別紙３!$D$3:$R$31,13,FALSE)),HLOOKUP(H6,別紙３!$D$3:$R$31,13,FALSE),0),0)&amp;" t","t")</f>
        <v>t</v>
      </c>
    </row>
    <row r="32" spans="2:8" ht="30" customHeight="1" thickBot="1" x14ac:dyDescent="0.2">
      <c r="B32" s="306"/>
      <c r="C32" s="311"/>
      <c r="D32" s="336"/>
      <c r="E32" s="306"/>
      <c r="F32" s="339"/>
      <c r="G32" s="354"/>
      <c r="H32" s="343"/>
    </row>
    <row r="33" spans="2:8" ht="60" customHeight="1" thickBot="1" x14ac:dyDescent="0.2">
      <c r="B33" s="306"/>
      <c r="C33" s="311"/>
      <c r="D33" s="336"/>
      <c r="E33" s="306"/>
      <c r="F33" s="16" t="s">
        <v>33</v>
      </c>
      <c r="G33" s="4" t="str">
        <f>IF(AND(LEN(G6)&gt;1,G6&lt;&gt;"別紙３のとおり"),SUM(IF(ISNUMBER(HLOOKUP(G6,別紙３!$D$3:$R$31,14,FALSE)),HLOOKUP(G6,別紙３!$D$3:$R$31,14,FALSE),0),0)&amp;" t","t")</f>
        <v>t</v>
      </c>
      <c r="H33" s="4" t="str">
        <f>IF(LEN(H6)&gt;1,SUM(IF(ISNUMBER(HLOOKUP(H6,別紙３!$D$3:$R$31,14,FALSE)),HLOOKUP(H6,別紙３!$D$3:$R$31,14,FALSE),0),0)&amp;" t","t")</f>
        <v>t</v>
      </c>
    </row>
    <row r="34" spans="2:8" ht="75" customHeight="1" thickBot="1" x14ac:dyDescent="0.2">
      <c r="B34" s="306"/>
      <c r="C34" s="311"/>
      <c r="D34" s="336"/>
      <c r="E34" s="307"/>
      <c r="F34" s="16" t="s">
        <v>34</v>
      </c>
      <c r="G34" s="4" t="str">
        <f>IF(AND(LEN(G6)&gt;1,G6&lt;&gt;"別紙３のとおり"),SUM(IF(ISNUMBER(HLOOKUP(G6,別紙３!$D$3:$R$31,15,FALSE)),HLOOKUP(G6,別紙３!$D$3:$R$31,15,FALSE),0),0)&amp;" t","t")</f>
        <v>t</v>
      </c>
      <c r="H34" s="4" t="str">
        <f>IF(LEN(H6)&gt;1,SUM(IF(ISNUMBER(HLOOKUP(H6,別紙３!$D$3:$R$31,15,FALSE)),HLOOKUP(H6,別紙３!$D$3:$R$31,15,FALSE),0),0)&amp;" t","t")</f>
        <v>t</v>
      </c>
    </row>
    <row r="35" spans="2:8" ht="7.5" customHeight="1" x14ac:dyDescent="0.15">
      <c r="B35" s="306"/>
      <c r="C35" s="311"/>
      <c r="D35" s="336"/>
      <c r="E35" s="300" t="s">
        <v>20</v>
      </c>
      <c r="F35" s="301"/>
      <c r="G35" s="301"/>
      <c r="H35" s="302"/>
    </row>
    <row r="36" spans="2:8" ht="18" customHeight="1" x14ac:dyDescent="0.15">
      <c r="B36" s="306"/>
      <c r="C36" s="311"/>
      <c r="D36" s="336"/>
      <c r="E36" s="294"/>
      <c r="F36" s="295"/>
      <c r="G36" s="295"/>
      <c r="H36" s="296"/>
    </row>
    <row r="37" spans="2:8" ht="36.75" customHeight="1" x14ac:dyDescent="0.15">
      <c r="B37" s="306"/>
      <c r="C37" s="311"/>
      <c r="D37" s="336"/>
      <c r="E37" s="294" t="str">
        <f>IF(LEN(入力様式2!B26)&gt;1,入力様式2!B26,"")</f>
        <v/>
      </c>
      <c r="F37" s="295"/>
      <c r="G37" s="295"/>
      <c r="H37" s="296"/>
    </row>
    <row r="38" spans="2:8" ht="36.75" customHeight="1" x14ac:dyDescent="0.15">
      <c r="B38" s="306"/>
      <c r="C38" s="311"/>
      <c r="D38" s="336"/>
      <c r="E38" s="294"/>
      <c r="F38" s="295"/>
      <c r="G38" s="295"/>
      <c r="H38" s="296"/>
    </row>
    <row r="39" spans="2:8" ht="36.75" customHeight="1" x14ac:dyDescent="0.15">
      <c r="B39" s="306"/>
      <c r="C39" s="311"/>
      <c r="D39" s="336"/>
      <c r="E39" s="294"/>
      <c r="F39" s="295"/>
      <c r="G39" s="295"/>
      <c r="H39" s="296"/>
    </row>
    <row r="40" spans="2:8" ht="36.75" customHeight="1" x14ac:dyDescent="0.15">
      <c r="B40" s="306"/>
      <c r="C40" s="311"/>
      <c r="D40" s="336"/>
      <c r="E40" s="294"/>
      <c r="F40" s="295"/>
      <c r="G40" s="295"/>
      <c r="H40" s="296"/>
    </row>
    <row r="41" spans="2:8" ht="36.75" customHeight="1" thickBot="1" x14ac:dyDescent="0.2">
      <c r="B41" s="307"/>
      <c r="C41" s="313"/>
      <c r="D41" s="337"/>
      <c r="E41" s="297"/>
      <c r="F41" s="298"/>
      <c r="G41" s="298"/>
      <c r="H41" s="299"/>
    </row>
  </sheetData>
  <sheetProtection password="CC6F" sheet="1"/>
  <mergeCells count="34">
    <mergeCell ref="B2:H2"/>
    <mergeCell ref="C5:D14"/>
    <mergeCell ref="C15:D24"/>
    <mergeCell ref="E12:H14"/>
    <mergeCell ref="E20:H21"/>
    <mergeCell ref="E5:H5"/>
    <mergeCell ref="E6:F6"/>
    <mergeCell ref="B4:H4"/>
    <mergeCell ref="B5:B24"/>
    <mergeCell ref="E22:H24"/>
    <mergeCell ref="H29:H30"/>
    <mergeCell ref="E28:F28"/>
    <mergeCell ref="F31:F32"/>
    <mergeCell ref="G29:G30"/>
    <mergeCell ref="E26:H26"/>
    <mergeCell ref="F29:F30"/>
    <mergeCell ref="B25:H25"/>
    <mergeCell ref="B26:B41"/>
    <mergeCell ref="E37:H41"/>
    <mergeCell ref="E15:H15"/>
    <mergeCell ref="E29:E34"/>
    <mergeCell ref="G31:G32"/>
    <mergeCell ref="E35:H36"/>
    <mergeCell ref="H31:H32"/>
    <mergeCell ref="E27:F27"/>
    <mergeCell ref="C26:D41"/>
    <mergeCell ref="G7:G9"/>
    <mergeCell ref="E7:F9"/>
    <mergeCell ref="E17:F19"/>
    <mergeCell ref="E16:F16"/>
    <mergeCell ref="G17:G19"/>
    <mergeCell ref="E10:H11"/>
    <mergeCell ref="H17:H19"/>
    <mergeCell ref="H7:H9"/>
  </mergeCells>
  <phoneticPr fontId="2"/>
  <pageMargins left="0.75" right="0.75" top="1" bottom="1" header="0.51200000000000001" footer="0.51200000000000001"/>
  <pageSetup paperSize="9" scale="62" orientation="portrait"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B1:I27"/>
  <sheetViews>
    <sheetView view="pageBreakPreview" topLeftCell="H4" zoomScale="60" zoomScaleNormal="70" workbookViewId="0">
      <selection activeCell="R10" sqref="R10"/>
    </sheetView>
  </sheetViews>
  <sheetFormatPr defaultRowHeight="13.5" x14ac:dyDescent="0.15"/>
  <cols>
    <col min="1" max="1" width="1.75" customWidth="1"/>
    <col min="2" max="2" width="6.25" customWidth="1"/>
    <col min="3" max="4" width="10" customWidth="1"/>
    <col min="5" max="5" width="5" customWidth="1"/>
    <col min="6" max="6" width="33.75" customWidth="1"/>
    <col min="7" max="8" width="17.625" customWidth="1"/>
    <col min="9" max="9" width="34.625" customWidth="1"/>
  </cols>
  <sheetData>
    <row r="1" spans="2:9" ht="5.25" customHeight="1" x14ac:dyDescent="0.15"/>
    <row r="2" spans="2:9" ht="18.75" x14ac:dyDescent="0.15">
      <c r="B2" s="374" t="s">
        <v>24</v>
      </c>
      <c r="C2" s="375"/>
      <c r="D2" s="375"/>
      <c r="E2" s="375"/>
      <c r="F2" s="375"/>
      <c r="G2" s="375"/>
      <c r="H2" s="375"/>
      <c r="I2" s="375"/>
    </row>
    <row r="3" spans="2:9" ht="18.75" customHeight="1" thickBot="1" x14ac:dyDescent="0.2">
      <c r="B3" s="10"/>
      <c r="C3" s="11"/>
      <c r="D3" s="11"/>
      <c r="E3" s="11"/>
      <c r="F3" s="11"/>
      <c r="G3" s="11"/>
      <c r="H3" s="11"/>
      <c r="I3" s="11"/>
    </row>
    <row r="4" spans="2:9" ht="60" customHeight="1" thickBot="1" x14ac:dyDescent="0.2">
      <c r="B4" s="358"/>
      <c r="C4" s="308" t="s">
        <v>15</v>
      </c>
      <c r="D4" s="376"/>
      <c r="E4" s="303" t="s">
        <v>218</v>
      </c>
      <c r="F4" s="304"/>
      <c r="G4" s="304"/>
      <c r="H4" s="304"/>
      <c r="I4" s="305"/>
    </row>
    <row r="5" spans="2:9" ht="60" customHeight="1" thickBot="1" x14ac:dyDescent="0.2">
      <c r="B5" s="306"/>
      <c r="C5" s="311"/>
      <c r="D5" s="377"/>
      <c r="E5" s="351" t="s">
        <v>192</v>
      </c>
      <c r="F5" s="352"/>
      <c r="G5" s="372" t="str">
        <f>第２面!F21</f>
        <v>別紙３のとおり</v>
      </c>
      <c r="H5" s="373"/>
      <c r="I5" s="2" t="str">
        <f>第２面!G21</f>
        <v/>
      </c>
    </row>
    <row r="6" spans="2:9" ht="60" customHeight="1" thickBot="1" x14ac:dyDescent="0.2">
      <c r="B6" s="306"/>
      <c r="C6" s="311"/>
      <c r="D6" s="377"/>
      <c r="E6" s="351" t="s">
        <v>23</v>
      </c>
      <c r="F6" s="352"/>
      <c r="G6" s="362" t="str">
        <f>IF(AND(LEN(G5)&gt;1,G5&lt;&gt;"別紙３のとおり"),SUM(IF(ISNUMBER(HLOOKUP(G5,別紙３!$D$3:$R$31,25,FALSE)),HLOOKUP(G5,別紙３!$D$3:$R$31,25,FALSE),0),0)&amp;" t","t")</f>
        <v>t</v>
      </c>
      <c r="H6" s="363"/>
      <c r="I6" s="4" t="str">
        <f>IF(LEN(I5)&gt;1,SUM(IF(ISNUMBER(HLOOKUP(I5,別紙３!$D$3:$R$31,25,FALSE)),HLOOKUP(I5,別紙３!$D$3:$R$31,25,FALSE),0),0)&amp;" t","t")</f>
        <v>t</v>
      </c>
    </row>
    <row r="7" spans="2:9" ht="60" customHeight="1" thickBot="1" x14ac:dyDescent="0.2">
      <c r="B7" s="306"/>
      <c r="C7" s="311"/>
      <c r="D7" s="377"/>
      <c r="E7" s="306"/>
      <c r="F7" s="16" t="s">
        <v>35</v>
      </c>
      <c r="G7" s="362" t="str">
        <f>IF(AND(LEN(G5)&gt;1,G5&lt;&gt;"別紙３のとおり"),SUM(IF(ISNUMBER(HLOOKUP(G5,別紙３!$D$3:$R$31,26,FALSE)),HLOOKUP(G5,別紙３!$D$3:$R$31,26,FALSE),0),0)&amp;" t","t")</f>
        <v>t</v>
      </c>
      <c r="H7" s="363"/>
      <c r="I7" s="4" t="str">
        <f>IF(LEN(I5)&gt;1,SUM(IF(ISNUMBER(HLOOKUP(I5,別紙３!$D$3:$R$31,26,FALSE)),HLOOKUP(I5,別紙３!$D$3:$R$31,26,FALSE),0),0)&amp;" t","t")</f>
        <v>t</v>
      </c>
    </row>
    <row r="8" spans="2:9" ht="30" customHeight="1" x14ac:dyDescent="0.15">
      <c r="B8" s="306"/>
      <c r="C8" s="311"/>
      <c r="D8" s="377"/>
      <c r="E8" s="306"/>
      <c r="F8" s="338" t="s">
        <v>118</v>
      </c>
      <c r="G8" s="380" t="str">
        <f>IF(AND(LEN(G5)&gt;1,G5&lt;&gt;"別紙３のとおり"),SUM(IF(ISNUMBER(HLOOKUP(G5,別紙３!$D$3:$R$31,27,FALSE)),HLOOKUP(G5,別紙３!$D$3:$R$31,27,FALSE),0),0)&amp;" t","t")</f>
        <v>t</v>
      </c>
      <c r="H8" s="353"/>
      <c r="I8" s="340" t="str">
        <f>IF(LEN(I5)&gt;1,SUM(IF(ISNUMBER(HLOOKUP(I5,別紙３!$D$3:$R$31,27,FALSE)),HLOOKUP(I5,別紙３!$D$3:$R$31,27,FALSE),0),0)&amp;" t","t")</f>
        <v>t</v>
      </c>
    </row>
    <row r="9" spans="2:9" ht="30" customHeight="1" thickBot="1" x14ac:dyDescent="0.2">
      <c r="B9" s="306"/>
      <c r="C9" s="311"/>
      <c r="D9" s="377"/>
      <c r="E9" s="306"/>
      <c r="F9" s="379"/>
      <c r="G9" s="381"/>
      <c r="H9" s="354"/>
      <c r="I9" s="343"/>
    </row>
    <row r="10" spans="2:9" ht="60" customHeight="1" thickBot="1" x14ac:dyDescent="0.2">
      <c r="B10" s="306"/>
      <c r="C10" s="311"/>
      <c r="D10" s="377"/>
      <c r="E10" s="306"/>
      <c r="F10" s="3" t="s">
        <v>36</v>
      </c>
      <c r="G10" s="362" t="str">
        <f>IF(AND(LEN(G5)&gt;1,G5&lt;&gt;"別紙３のとおり"),SUM(IF(ISNUMBER(HLOOKUP(G5,別紙３!$D$3:$R$31,28,FALSE)),HLOOKUP(G5,別紙３!$D$3:$R$31,28,FALSE),0),0)&amp;" t","t")</f>
        <v>t</v>
      </c>
      <c r="H10" s="363"/>
      <c r="I10" s="4" t="str">
        <f>IF(LEN(I5)&gt;1,SUM(IF(ISNUMBER(HLOOKUP(I5,別紙３!$D$3:$R$31,28,FALSE)),HLOOKUP(I5,別紙３!$D$3:$R$31,28,FALSE),0),0)&amp;" t","t")</f>
        <v>t</v>
      </c>
    </row>
    <row r="11" spans="2:9" ht="60" customHeight="1" thickBot="1" x14ac:dyDescent="0.2">
      <c r="B11" s="306"/>
      <c r="C11" s="311"/>
      <c r="D11" s="377"/>
      <c r="E11" s="307"/>
      <c r="F11" s="3" t="s">
        <v>37</v>
      </c>
      <c r="G11" s="362" t="str">
        <f>IF(AND(LEN(G5)&gt;1,G5&lt;&gt;"別紙３のとおり"),SUM(IF(ISNUMBER(HLOOKUP(G5,別紙３!$D$3:$R$31,29,FALSE)),HLOOKUP(G5,別紙３!$D$3:$R$31,29,FALSE),0),0)&amp;" t","t")</f>
        <v>t</v>
      </c>
      <c r="H11" s="363"/>
      <c r="I11" s="4" t="str">
        <f>IF(LEN(I5)&gt;1,SUM(IF(ISNUMBER(HLOOKUP(I5,別紙３!$D$3:$R$31,29,FALSE)),HLOOKUP(I5,別紙３!$D$3:$R$31,29,FALSE),0),0)&amp;" t","t")</f>
        <v>t</v>
      </c>
    </row>
    <row r="12" spans="2:9" ht="7.5" customHeight="1" x14ac:dyDescent="0.15">
      <c r="B12" s="306"/>
      <c r="C12" s="311"/>
      <c r="D12" s="377"/>
      <c r="E12" s="300" t="s">
        <v>17</v>
      </c>
      <c r="F12" s="301"/>
      <c r="G12" s="301"/>
      <c r="H12" s="301"/>
      <c r="I12" s="302"/>
    </row>
    <row r="13" spans="2:9" ht="19.5" customHeight="1" x14ac:dyDescent="0.15">
      <c r="B13" s="306"/>
      <c r="C13" s="311"/>
      <c r="D13" s="377"/>
      <c r="E13" s="294"/>
      <c r="F13" s="295"/>
      <c r="G13" s="295"/>
      <c r="H13" s="295"/>
      <c r="I13" s="296"/>
    </row>
    <row r="14" spans="2:9" ht="24.75" customHeight="1" x14ac:dyDescent="0.15">
      <c r="B14" s="306"/>
      <c r="C14" s="311"/>
      <c r="D14" s="377"/>
      <c r="E14" s="294" t="str">
        <f>IF(LEN(入力様式2!H26)&gt;1,入力様式2!H26,"")</f>
        <v/>
      </c>
      <c r="F14" s="295"/>
      <c r="G14" s="295"/>
      <c r="H14" s="295"/>
      <c r="I14" s="296"/>
    </row>
    <row r="15" spans="2:9" ht="24.75" customHeight="1" x14ac:dyDescent="0.15">
      <c r="B15" s="306"/>
      <c r="C15" s="311"/>
      <c r="D15" s="377"/>
      <c r="E15" s="294"/>
      <c r="F15" s="295"/>
      <c r="G15" s="295"/>
      <c r="H15" s="295"/>
      <c r="I15" s="296"/>
    </row>
    <row r="16" spans="2:9" ht="24.75" customHeight="1" x14ac:dyDescent="0.15">
      <c r="B16" s="306"/>
      <c r="C16" s="311"/>
      <c r="D16" s="377"/>
      <c r="E16" s="294"/>
      <c r="F16" s="295"/>
      <c r="G16" s="295"/>
      <c r="H16" s="295"/>
      <c r="I16" s="296"/>
    </row>
    <row r="17" spans="2:9" ht="24.75" customHeight="1" x14ac:dyDescent="0.15">
      <c r="B17" s="306"/>
      <c r="C17" s="311"/>
      <c r="D17" s="377"/>
      <c r="E17" s="294"/>
      <c r="F17" s="295"/>
      <c r="G17" s="295"/>
      <c r="H17" s="295"/>
      <c r="I17" s="296"/>
    </row>
    <row r="18" spans="2:9" ht="24.75" customHeight="1" x14ac:dyDescent="0.15">
      <c r="B18" s="306"/>
      <c r="C18" s="311"/>
      <c r="D18" s="377"/>
      <c r="E18" s="294"/>
      <c r="F18" s="295"/>
      <c r="G18" s="295"/>
      <c r="H18" s="295"/>
      <c r="I18" s="296"/>
    </row>
    <row r="19" spans="2:9" ht="24.75" customHeight="1" x14ac:dyDescent="0.15">
      <c r="B19" s="306"/>
      <c r="C19" s="311"/>
      <c r="D19" s="377"/>
      <c r="E19" s="294"/>
      <c r="F19" s="295"/>
      <c r="G19" s="295"/>
      <c r="H19" s="295"/>
      <c r="I19" s="296"/>
    </row>
    <row r="20" spans="2:9" ht="24.75" customHeight="1" x14ac:dyDescent="0.15">
      <c r="B20" s="306"/>
      <c r="C20" s="311"/>
      <c r="D20" s="377"/>
      <c r="E20" s="294"/>
      <c r="F20" s="295"/>
      <c r="G20" s="295"/>
      <c r="H20" s="295"/>
      <c r="I20" s="296"/>
    </row>
    <row r="21" spans="2:9" ht="24.75" customHeight="1" thickBot="1" x14ac:dyDescent="0.2">
      <c r="B21" s="307"/>
      <c r="C21" s="313"/>
      <c r="D21" s="378"/>
      <c r="E21" s="297"/>
      <c r="F21" s="298"/>
      <c r="G21" s="298"/>
      <c r="H21" s="298"/>
      <c r="I21" s="299"/>
    </row>
    <row r="22" spans="2:9" ht="24.75" customHeight="1" thickBot="1" x14ac:dyDescent="0.2">
      <c r="B22" s="318" t="s">
        <v>217</v>
      </c>
      <c r="C22" s="359"/>
      <c r="D22" s="319"/>
      <c r="E22" s="366" t="s">
        <v>235</v>
      </c>
      <c r="F22" s="367"/>
      <c r="G22" s="367"/>
      <c r="H22" s="367"/>
      <c r="I22" s="368"/>
    </row>
    <row r="23" spans="2:9" ht="59.25" customHeight="1" thickBot="1" x14ac:dyDescent="0.2">
      <c r="B23" s="320"/>
      <c r="C23" s="360"/>
      <c r="D23" s="360"/>
      <c r="E23" s="369" t="s">
        <v>219</v>
      </c>
      <c r="F23" s="370"/>
      <c r="G23" s="371"/>
      <c r="H23" s="364" t="str">
        <f>IF(入力様式1!S4=0,"t",入力様式1!S4&amp;"ｔ")</f>
        <v>t</v>
      </c>
      <c r="I23" s="365"/>
    </row>
    <row r="24" spans="2:9" ht="10.5" customHeight="1" x14ac:dyDescent="0.15">
      <c r="B24" s="320"/>
      <c r="C24" s="360"/>
      <c r="D24" s="321"/>
      <c r="E24" s="300" t="s">
        <v>220</v>
      </c>
      <c r="F24" s="301"/>
      <c r="G24" s="301"/>
      <c r="H24" s="301"/>
      <c r="I24" s="302"/>
    </row>
    <row r="25" spans="2:9" ht="10.5" customHeight="1" x14ac:dyDescent="0.15">
      <c r="B25" s="320"/>
      <c r="C25" s="360"/>
      <c r="D25" s="321"/>
      <c r="E25" s="294"/>
      <c r="F25" s="295"/>
      <c r="G25" s="295"/>
      <c r="H25" s="295"/>
      <c r="I25" s="296"/>
    </row>
    <row r="26" spans="2:9" ht="126" customHeight="1" thickBot="1" x14ac:dyDescent="0.2">
      <c r="B26" s="322"/>
      <c r="C26" s="361"/>
      <c r="D26" s="323"/>
      <c r="E26" s="297" t="str">
        <f>IF(LEN(入力様式2!H32)&gt;1,入力様式2!H32,"")</f>
        <v/>
      </c>
      <c r="F26" s="298"/>
      <c r="G26" s="298"/>
      <c r="H26" s="298"/>
      <c r="I26" s="299"/>
    </row>
    <row r="27" spans="2:9" ht="60" customHeight="1" thickBot="1" x14ac:dyDescent="0.2">
      <c r="B27" s="355" t="s">
        <v>25</v>
      </c>
      <c r="C27" s="356"/>
      <c r="D27" s="357"/>
      <c r="E27" s="303"/>
      <c r="F27" s="304"/>
      <c r="G27" s="304"/>
      <c r="H27" s="304"/>
      <c r="I27" s="305"/>
    </row>
  </sheetData>
  <sheetProtection password="CC6F" sheet="1"/>
  <mergeCells count="25">
    <mergeCell ref="B2:I2"/>
    <mergeCell ref="C4:D21"/>
    <mergeCell ref="F8:F9"/>
    <mergeCell ref="G11:H11"/>
    <mergeCell ref="E6:F6"/>
    <mergeCell ref="E12:I13"/>
    <mergeCell ref="G8:H9"/>
    <mergeCell ref="E27:I27"/>
    <mergeCell ref="E14:I21"/>
    <mergeCell ref="E7:E11"/>
    <mergeCell ref="I8:I9"/>
    <mergeCell ref="E26:I26"/>
    <mergeCell ref="G5:H5"/>
    <mergeCell ref="G6:H6"/>
    <mergeCell ref="G7:H7"/>
    <mergeCell ref="B27:D27"/>
    <mergeCell ref="B4:B21"/>
    <mergeCell ref="B22:D26"/>
    <mergeCell ref="E4:I4"/>
    <mergeCell ref="E5:F5"/>
    <mergeCell ref="E24:I25"/>
    <mergeCell ref="G10:H10"/>
    <mergeCell ref="H23:I23"/>
    <mergeCell ref="E22:I22"/>
    <mergeCell ref="E23:G23"/>
  </mergeCells>
  <phoneticPr fontId="2"/>
  <pageMargins left="0.75" right="0.75" top="1" bottom="1" header="0.51200000000000001" footer="0.51200000000000001"/>
  <pageSetup paperSize="9" scale="6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B1:J16"/>
  <sheetViews>
    <sheetView view="pageBreakPreview" zoomScale="60" zoomScaleNormal="50" workbookViewId="0">
      <selection activeCell="R9" sqref="R9"/>
    </sheetView>
  </sheetViews>
  <sheetFormatPr defaultRowHeight="13.5" x14ac:dyDescent="0.15"/>
  <cols>
    <col min="1" max="1" width="1.75" customWidth="1"/>
    <col min="2" max="3" width="3.75" customWidth="1"/>
    <col min="4" max="10" width="20" customWidth="1"/>
  </cols>
  <sheetData>
    <row r="1" spans="2:10" ht="5.25" customHeight="1" x14ac:dyDescent="0.15"/>
    <row r="2" spans="2:10" ht="24" x14ac:dyDescent="0.15">
      <c r="C2" s="389" t="s">
        <v>26</v>
      </c>
      <c r="D2" s="389"/>
      <c r="E2" s="389"/>
      <c r="F2" s="389"/>
      <c r="G2" s="389"/>
      <c r="H2" s="389"/>
      <c r="I2" s="389"/>
      <c r="J2" s="389"/>
    </row>
    <row r="3" spans="2:10" ht="14.25" thickBot="1" x14ac:dyDescent="0.2">
      <c r="C3" s="9"/>
      <c r="D3" s="9"/>
      <c r="E3" s="9"/>
      <c r="F3" s="9"/>
      <c r="G3" s="9"/>
      <c r="H3" s="9"/>
      <c r="I3" s="9"/>
      <c r="J3" s="9"/>
    </row>
    <row r="4" spans="2:10" ht="30" customHeight="1" x14ac:dyDescent="0.15">
      <c r="B4" s="382" t="s">
        <v>27</v>
      </c>
      <c r="C4" s="383"/>
      <c r="D4" s="383"/>
      <c r="E4" s="383"/>
      <c r="F4" s="383"/>
      <c r="G4" s="383"/>
      <c r="H4" s="383"/>
      <c r="I4" s="383"/>
      <c r="J4" s="384"/>
    </row>
    <row r="5" spans="2:10" ht="60" customHeight="1" x14ac:dyDescent="0.15">
      <c r="B5" s="12">
        <v>1</v>
      </c>
      <c r="C5" s="387" t="s">
        <v>225</v>
      </c>
      <c r="D5" s="387"/>
      <c r="E5" s="387"/>
      <c r="F5" s="387"/>
      <c r="G5" s="387"/>
      <c r="H5" s="387"/>
      <c r="I5" s="387"/>
      <c r="J5" s="388"/>
    </row>
    <row r="6" spans="2:10" ht="30" customHeight="1" x14ac:dyDescent="0.15">
      <c r="B6" s="15">
        <v>2</v>
      </c>
      <c r="C6" s="387" t="s">
        <v>28</v>
      </c>
      <c r="D6" s="387"/>
      <c r="E6" s="387"/>
      <c r="F6" s="387"/>
      <c r="G6" s="387"/>
      <c r="H6" s="387"/>
      <c r="I6" s="387"/>
      <c r="J6" s="388"/>
    </row>
    <row r="7" spans="2:10" ht="60" customHeight="1" x14ac:dyDescent="0.15">
      <c r="B7" s="15">
        <v>3</v>
      </c>
      <c r="C7" s="387" t="s">
        <v>29</v>
      </c>
      <c r="D7" s="387"/>
      <c r="E7" s="387"/>
      <c r="F7" s="387"/>
      <c r="G7" s="387"/>
      <c r="H7" s="387"/>
      <c r="I7" s="387"/>
      <c r="J7" s="388"/>
    </row>
    <row r="8" spans="2:10" ht="30" customHeight="1" x14ac:dyDescent="0.15">
      <c r="B8" s="13"/>
      <c r="C8" s="392" t="s">
        <v>30</v>
      </c>
      <c r="D8" s="392"/>
      <c r="E8" s="392"/>
      <c r="F8" s="392"/>
      <c r="G8" s="392"/>
      <c r="H8" s="392"/>
      <c r="I8" s="392"/>
      <c r="J8" s="393"/>
    </row>
    <row r="9" spans="2:10" ht="90" customHeight="1" x14ac:dyDescent="0.15">
      <c r="B9" s="13"/>
      <c r="C9" s="392" t="s">
        <v>133</v>
      </c>
      <c r="D9" s="392"/>
      <c r="E9" s="392"/>
      <c r="F9" s="392"/>
      <c r="G9" s="392"/>
      <c r="H9" s="392"/>
      <c r="I9" s="392"/>
      <c r="J9" s="393"/>
    </row>
    <row r="10" spans="2:10" ht="90" customHeight="1" x14ac:dyDescent="0.15">
      <c r="B10" s="13"/>
      <c r="C10" s="392" t="s">
        <v>226</v>
      </c>
      <c r="D10" s="392"/>
      <c r="E10" s="392"/>
      <c r="F10" s="392"/>
      <c r="G10" s="392"/>
      <c r="H10" s="392"/>
      <c r="I10" s="392"/>
      <c r="J10" s="393"/>
    </row>
    <row r="11" spans="2:10" ht="120" customHeight="1" x14ac:dyDescent="0.15">
      <c r="B11" s="13">
        <v>4</v>
      </c>
      <c r="C11" s="387" t="s">
        <v>227</v>
      </c>
      <c r="D11" s="390"/>
      <c r="E11" s="390"/>
      <c r="F11" s="390"/>
      <c r="G11" s="390"/>
      <c r="H11" s="390"/>
      <c r="I11" s="390"/>
      <c r="J11" s="391"/>
    </row>
    <row r="12" spans="2:10" ht="120" customHeight="1" x14ac:dyDescent="0.15">
      <c r="B12" s="13">
        <v>5</v>
      </c>
      <c r="C12" s="387" t="s">
        <v>237</v>
      </c>
      <c r="D12" s="390"/>
      <c r="E12" s="390"/>
      <c r="F12" s="390"/>
      <c r="G12" s="390"/>
      <c r="H12" s="390"/>
      <c r="I12" s="390"/>
      <c r="J12" s="391"/>
    </row>
    <row r="13" spans="2:10" ht="210" customHeight="1" x14ac:dyDescent="0.15">
      <c r="B13" s="13">
        <v>6</v>
      </c>
      <c r="C13" s="387" t="s">
        <v>239</v>
      </c>
      <c r="D13" s="387"/>
      <c r="E13" s="387"/>
      <c r="F13" s="387"/>
      <c r="G13" s="387"/>
      <c r="H13" s="387"/>
      <c r="I13" s="387"/>
      <c r="J13" s="388"/>
    </row>
    <row r="14" spans="2:10" ht="180" customHeight="1" x14ac:dyDescent="0.15">
      <c r="B14" s="13">
        <v>7</v>
      </c>
      <c r="C14" s="387" t="s">
        <v>238</v>
      </c>
      <c r="D14" s="387"/>
      <c r="E14" s="387"/>
      <c r="F14" s="387"/>
      <c r="G14" s="387"/>
      <c r="H14" s="387"/>
      <c r="I14" s="387"/>
      <c r="J14" s="388"/>
    </row>
    <row r="15" spans="2:10" ht="180" customHeight="1" x14ac:dyDescent="0.15">
      <c r="B15" s="13">
        <v>8</v>
      </c>
      <c r="C15" s="387" t="s">
        <v>236</v>
      </c>
      <c r="D15" s="387"/>
      <c r="E15" s="387"/>
      <c r="F15" s="387"/>
      <c r="G15" s="387"/>
      <c r="H15" s="387"/>
      <c r="I15" s="387"/>
      <c r="J15" s="388"/>
    </row>
    <row r="16" spans="2:10" ht="30" customHeight="1" thickBot="1" x14ac:dyDescent="0.2">
      <c r="B16" s="14">
        <v>9</v>
      </c>
      <c r="C16" s="385" t="s">
        <v>31</v>
      </c>
      <c r="D16" s="385"/>
      <c r="E16" s="385"/>
      <c r="F16" s="385"/>
      <c r="G16" s="385"/>
      <c r="H16" s="385"/>
      <c r="I16" s="385"/>
      <c r="J16" s="386"/>
    </row>
  </sheetData>
  <sheetProtection password="CC6F" sheet="1"/>
  <mergeCells count="14">
    <mergeCell ref="C12:J12"/>
    <mergeCell ref="C8:J8"/>
    <mergeCell ref="C9:J9"/>
    <mergeCell ref="C10:J10"/>
    <mergeCell ref="B4:J4"/>
    <mergeCell ref="C16:J16"/>
    <mergeCell ref="C15:J15"/>
    <mergeCell ref="C14:J14"/>
    <mergeCell ref="C2:J2"/>
    <mergeCell ref="C13:J13"/>
    <mergeCell ref="C11:J11"/>
    <mergeCell ref="C5:J5"/>
    <mergeCell ref="C6:J6"/>
    <mergeCell ref="C7:J7"/>
  </mergeCells>
  <phoneticPr fontId="2"/>
  <pageMargins left="0.75" right="0.75" top="1" bottom="1" header="0.51200000000000001" footer="0.51200000000000001"/>
  <pageSetup paperSize="9" scale="58"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T31"/>
  <sheetViews>
    <sheetView view="pageBreakPreview" zoomScale="75" zoomScaleNormal="100" zoomScaleSheetLayoutView="75" workbookViewId="0">
      <pane xSplit="3" ySplit="3" topLeftCell="D4" activePane="bottomRight" state="frozen"/>
      <selection activeCell="A2" sqref="A2"/>
      <selection pane="topRight" activeCell="A2" sqref="A2"/>
      <selection pane="bottomLeft" activeCell="A2" sqref="A2"/>
      <selection pane="bottomRight" activeCell="N19" sqref="N19"/>
    </sheetView>
  </sheetViews>
  <sheetFormatPr defaultRowHeight="13.5" x14ac:dyDescent="0.15"/>
  <cols>
    <col min="1" max="1" width="6.875" style="17" customWidth="1"/>
    <col min="2" max="2" width="5.5" style="17" customWidth="1"/>
    <col min="3" max="3" width="46.625" style="17" bestFit="1" customWidth="1"/>
    <col min="4" max="4" width="9" style="17"/>
    <col min="5" max="6" width="9.375" style="17" customWidth="1"/>
    <col min="7" max="18" width="9" style="17"/>
    <col min="19" max="20" width="10.625" style="17" customWidth="1"/>
    <col min="21" max="21" width="9" style="17"/>
    <col min="22" max="22" width="9" style="17" customWidth="1"/>
    <col min="23" max="16384" width="9" style="17"/>
  </cols>
  <sheetData>
    <row r="1" spans="1:20" ht="27.75" customHeight="1" x14ac:dyDescent="0.15">
      <c r="A1" s="213" t="s">
        <v>40</v>
      </c>
      <c r="B1" s="214"/>
      <c r="C1" s="26" t="str">
        <f>IF(第１面!D19="","",第１面!D19)</f>
        <v/>
      </c>
      <c r="D1" s="211" t="s">
        <v>157</v>
      </c>
      <c r="E1" s="212"/>
      <c r="F1" s="212"/>
      <c r="G1" s="212"/>
      <c r="H1" s="212"/>
      <c r="I1" s="212"/>
      <c r="J1" s="212"/>
      <c r="K1" s="212"/>
      <c r="L1" s="212"/>
      <c r="M1" s="212"/>
      <c r="N1" s="212"/>
      <c r="O1" s="212"/>
      <c r="P1" s="212"/>
      <c r="Q1" s="212"/>
      <c r="R1" s="212"/>
      <c r="S1" s="160"/>
      <c r="T1" s="37"/>
    </row>
    <row r="2" spans="1:20" ht="27.75" customHeight="1" x14ac:dyDescent="0.15">
      <c r="A2" s="215" t="s">
        <v>41</v>
      </c>
      <c r="B2" s="216"/>
      <c r="C2" s="27" t="str">
        <f>IF(第１面!D20="","",第１面!D20)</f>
        <v/>
      </c>
      <c r="D2" s="57">
        <f>COUNTIF($D$4:D4,D4)</f>
        <v>0</v>
      </c>
      <c r="E2" s="58">
        <f>COUNTIF($D$4:E4,E4)</f>
        <v>0</v>
      </c>
      <c r="F2" s="58">
        <f>COUNTIF($D$4:F4,F4)</f>
        <v>0</v>
      </c>
      <c r="G2" s="58">
        <f>COUNTIF($D$4:G4,G4)</f>
        <v>0</v>
      </c>
      <c r="H2" s="58">
        <f>COUNTIF($D$4:H4,H4)</f>
        <v>0</v>
      </c>
      <c r="I2" s="59">
        <f>COUNTIF($D$4:I4,I4)</f>
        <v>0</v>
      </c>
      <c r="J2" s="59">
        <f>COUNTIF($D$4:J4,J4)</f>
        <v>0</v>
      </c>
      <c r="K2" s="58">
        <f>COUNTIF($D$4:K4,K4)</f>
        <v>0</v>
      </c>
      <c r="L2" s="58">
        <f>COUNTIF($D$4:L4,L4)</f>
        <v>0</v>
      </c>
      <c r="M2" s="58">
        <f>COUNTIF($D$4:M4,M4)</f>
        <v>0</v>
      </c>
      <c r="N2" s="58">
        <f>COUNTIF($D$4:N4,N4)</f>
        <v>0</v>
      </c>
      <c r="O2" s="58">
        <f>COUNTIF($D$4:O4,O4)</f>
        <v>0</v>
      </c>
      <c r="P2" s="58">
        <f>COUNTIF($D$4:P4,P4)</f>
        <v>0</v>
      </c>
      <c r="Q2" s="58">
        <f>COUNTIF($D$4:Q4,Q4)</f>
        <v>0</v>
      </c>
      <c r="R2" s="58">
        <f>COUNTIF($D$4:R4,R4)</f>
        <v>0</v>
      </c>
      <c r="S2" s="161"/>
      <c r="T2" s="153"/>
    </row>
    <row r="3" spans="1:20" ht="43.5" customHeight="1" thickBot="1" x14ac:dyDescent="0.2">
      <c r="A3" s="217" t="s">
        <v>43</v>
      </c>
      <c r="B3" s="218"/>
      <c r="C3" s="28" t="str">
        <f>IF(第１面!D23="","",第１面!D23)</f>
        <v/>
      </c>
      <c r="D3" s="120" t="s">
        <v>153</v>
      </c>
      <c r="E3" s="55" t="s">
        <v>146</v>
      </c>
      <c r="F3" s="55" t="s">
        <v>147</v>
      </c>
      <c r="G3" s="55" t="s">
        <v>148</v>
      </c>
      <c r="H3" s="53" t="s">
        <v>139</v>
      </c>
      <c r="I3" s="55" t="s">
        <v>154</v>
      </c>
      <c r="J3" s="56" t="s">
        <v>140</v>
      </c>
      <c r="K3" s="53" t="s">
        <v>141</v>
      </c>
      <c r="L3" s="55" t="s">
        <v>149</v>
      </c>
      <c r="M3" s="55" t="s">
        <v>150</v>
      </c>
      <c r="N3" s="55" t="s">
        <v>151</v>
      </c>
      <c r="O3" s="55" t="s">
        <v>143</v>
      </c>
      <c r="P3" s="53" t="s">
        <v>144</v>
      </c>
      <c r="Q3" s="53" t="s">
        <v>145</v>
      </c>
      <c r="R3" s="119" t="s">
        <v>152</v>
      </c>
      <c r="S3" s="162" t="s">
        <v>222</v>
      </c>
      <c r="T3" s="154" t="s">
        <v>42</v>
      </c>
    </row>
    <row r="4" spans="1:20" x14ac:dyDescent="0.15">
      <c r="A4" s="225" t="s">
        <v>86</v>
      </c>
      <c r="B4" s="29"/>
      <c r="C4" s="30" t="s">
        <v>155</v>
      </c>
      <c r="D4" s="94"/>
      <c r="E4" s="95"/>
      <c r="F4" s="95"/>
      <c r="G4" s="95"/>
      <c r="H4" s="95"/>
      <c r="I4" s="95"/>
      <c r="J4" s="95"/>
      <c r="K4" s="95"/>
      <c r="L4" s="95"/>
      <c r="M4" s="95"/>
      <c r="N4" s="95"/>
      <c r="O4" s="95"/>
      <c r="P4" s="95"/>
      <c r="Q4" s="95"/>
      <c r="R4" s="95"/>
      <c r="S4" s="163">
        <f>SUM(D4:G4)+SUM(J4:R4)</f>
        <v>0</v>
      </c>
      <c r="T4" s="155">
        <f t="shared" ref="T4:T31" si="0">SUM(D4:R4)</f>
        <v>0</v>
      </c>
    </row>
    <row r="5" spans="1:20" x14ac:dyDescent="0.15">
      <c r="A5" s="220"/>
      <c r="B5" s="209" t="s">
        <v>46</v>
      </c>
      <c r="C5" s="31" t="s">
        <v>95</v>
      </c>
      <c r="D5" s="96"/>
      <c r="E5" s="97"/>
      <c r="F5" s="97"/>
      <c r="G5" s="97"/>
      <c r="H5" s="97"/>
      <c r="I5" s="97"/>
      <c r="J5" s="97"/>
      <c r="K5" s="97"/>
      <c r="L5" s="97"/>
      <c r="M5" s="97"/>
      <c r="N5" s="97"/>
      <c r="O5" s="97"/>
      <c r="P5" s="97"/>
      <c r="Q5" s="97"/>
      <c r="R5" s="97"/>
      <c r="S5" s="205"/>
      <c r="T5" s="156">
        <f t="shared" si="0"/>
        <v>0</v>
      </c>
    </row>
    <row r="6" spans="1:20" x14ac:dyDescent="0.15">
      <c r="A6" s="220"/>
      <c r="B6" s="210"/>
      <c r="C6" s="32" t="s">
        <v>96</v>
      </c>
      <c r="D6" s="98"/>
      <c r="E6" s="99"/>
      <c r="F6" s="99"/>
      <c r="G6" s="99"/>
      <c r="H6" s="99"/>
      <c r="I6" s="99"/>
      <c r="J6" s="99"/>
      <c r="K6" s="99"/>
      <c r="L6" s="99"/>
      <c r="M6" s="99"/>
      <c r="N6" s="99"/>
      <c r="O6" s="99"/>
      <c r="P6" s="99"/>
      <c r="Q6" s="99"/>
      <c r="R6" s="99"/>
      <c r="S6" s="206"/>
      <c r="T6" s="157">
        <f t="shared" si="0"/>
        <v>0</v>
      </c>
    </row>
    <row r="7" spans="1:20" x14ac:dyDescent="0.15">
      <c r="A7" s="220"/>
      <c r="B7" s="210"/>
      <c r="C7" s="32" t="s">
        <v>97</v>
      </c>
      <c r="D7" s="98"/>
      <c r="E7" s="99"/>
      <c r="F7" s="99"/>
      <c r="G7" s="99"/>
      <c r="H7" s="99"/>
      <c r="I7" s="99"/>
      <c r="J7" s="99"/>
      <c r="K7" s="99"/>
      <c r="L7" s="99"/>
      <c r="M7" s="99"/>
      <c r="N7" s="99"/>
      <c r="O7" s="99"/>
      <c r="P7" s="99"/>
      <c r="Q7" s="99"/>
      <c r="R7" s="99"/>
      <c r="S7" s="206"/>
      <c r="T7" s="157">
        <f t="shared" si="0"/>
        <v>0</v>
      </c>
    </row>
    <row r="8" spans="1:20" x14ac:dyDescent="0.15">
      <c r="A8" s="220"/>
      <c r="B8" s="210"/>
      <c r="C8" s="32" t="s">
        <v>98</v>
      </c>
      <c r="D8" s="98"/>
      <c r="E8" s="99"/>
      <c r="F8" s="99"/>
      <c r="G8" s="99"/>
      <c r="H8" s="99"/>
      <c r="I8" s="99"/>
      <c r="J8" s="99"/>
      <c r="K8" s="99"/>
      <c r="L8" s="99"/>
      <c r="M8" s="99"/>
      <c r="N8" s="99"/>
      <c r="O8" s="99"/>
      <c r="P8" s="99"/>
      <c r="Q8" s="99"/>
      <c r="R8" s="99"/>
      <c r="S8" s="206"/>
      <c r="T8" s="157">
        <f t="shared" si="0"/>
        <v>0</v>
      </c>
    </row>
    <row r="9" spans="1:20" x14ac:dyDescent="0.15">
      <c r="A9" s="220"/>
      <c r="B9" s="210"/>
      <c r="C9" s="32" t="s">
        <v>99</v>
      </c>
      <c r="D9" s="98"/>
      <c r="E9" s="99"/>
      <c r="F9" s="99"/>
      <c r="G9" s="99"/>
      <c r="H9" s="99"/>
      <c r="I9" s="99"/>
      <c r="J9" s="99"/>
      <c r="K9" s="99"/>
      <c r="L9" s="99"/>
      <c r="M9" s="99"/>
      <c r="N9" s="99"/>
      <c r="O9" s="99"/>
      <c r="P9" s="99"/>
      <c r="Q9" s="99"/>
      <c r="R9" s="99"/>
      <c r="S9" s="206"/>
      <c r="T9" s="157">
        <f t="shared" si="0"/>
        <v>0</v>
      </c>
    </row>
    <row r="10" spans="1:20" x14ac:dyDescent="0.15">
      <c r="A10" s="220"/>
      <c r="B10" s="210"/>
      <c r="C10" s="32" t="s">
        <v>100</v>
      </c>
      <c r="D10" s="98"/>
      <c r="E10" s="99"/>
      <c r="F10" s="99"/>
      <c r="G10" s="99"/>
      <c r="H10" s="99"/>
      <c r="I10" s="99"/>
      <c r="J10" s="99"/>
      <c r="K10" s="99"/>
      <c r="L10" s="99"/>
      <c r="M10" s="99"/>
      <c r="N10" s="99"/>
      <c r="O10" s="99"/>
      <c r="P10" s="99"/>
      <c r="Q10" s="99"/>
      <c r="R10" s="99"/>
      <c r="S10" s="206"/>
      <c r="T10" s="157">
        <f t="shared" si="0"/>
        <v>0</v>
      </c>
    </row>
    <row r="11" spans="1:20" x14ac:dyDescent="0.15">
      <c r="A11" s="220"/>
      <c r="B11" s="210"/>
      <c r="C11" s="32" t="s">
        <v>101</v>
      </c>
      <c r="D11" s="98"/>
      <c r="E11" s="99"/>
      <c r="F11" s="99"/>
      <c r="G11" s="99"/>
      <c r="H11" s="99"/>
      <c r="I11" s="99"/>
      <c r="J11" s="99"/>
      <c r="K11" s="99"/>
      <c r="L11" s="99"/>
      <c r="M11" s="99"/>
      <c r="N11" s="99"/>
      <c r="O11" s="99"/>
      <c r="P11" s="99"/>
      <c r="Q11" s="99"/>
      <c r="R11" s="99"/>
      <c r="S11" s="206"/>
      <c r="T11" s="157">
        <f t="shared" si="0"/>
        <v>0</v>
      </c>
    </row>
    <row r="12" spans="1:20" x14ac:dyDescent="0.15">
      <c r="A12" s="220"/>
      <c r="B12" s="223"/>
      <c r="C12" s="33" t="s">
        <v>102</v>
      </c>
      <c r="D12" s="100"/>
      <c r="E12" s="101"/>
      <c r="F12" s="101"/>
      <c r="G12" s="101"/>
      <c r="H12" s="101"/>
      <c r="I12" s="101"/>
      <c r="J12" s="101"/>
      <c r="K12" s="101"/>
      <c r="L12" s="101"/>
      <c r="M12" s="101"/>
      <c r="N12" s="101"/>
      <c r="O12" s="101"/>
      <c r="P12" s="101"/>
      <c r="Q12" s="101"/>
      <c r="R12" s="101"/>
      <c r="S12" s="206"/>
      <c r="T12" s="158">
        <f t="shared" si="0"/>
        <v>0</v>
      </c>
    </row>
    <row r="13" spans="1:20" x14ac:dyDescent="0.15">
      <c r="A13" s="221"/>
      <c r="B13" s="209" t="s">
        <v>87</v>
      </c>
      <c r="C13" s="34" t="s">
        <v>103</v>
      </c>
      <c r="D13" s="108"/>
      <c r="E13" s="109"/>
      <c r="F13" s="109"/>
      <c r="G13" s="109"/>
      <c r="H13" s="109"/>
      <c r="I13" s="109"/>
      <c r="J13" s="109"/>
      <c r="K13" s="109"/>
      <c r="L13" s="109"/>
      <c r="M13" s="109"/>
      <c r="N13" s="109"/>
      <c r="O13" s="109"/>
      <c r="P13" s="109"/>
      <c r="Q13" s="109"/>
      <c r="R13" s="109"/>
      <c r="S13" s="206"/>
      <c r="T13" s="156">
        <f t="shared" si="0"/>
        <v>0</v>
      </c>
    </row>
    <row r="14" spans="1:20" x14ac:dyDescent="0.15">
      <c r="A14" s="221"/>
      <c r="B14" s="210"/>
      <c r="C14" s="35" t="s">
        <v>104</v>
      </c>
      <c r="D14" s="104"/>
      <c r="E14" s="105"/>
      <c r="F14" s="105"/>
      <c r="G14" s="105"/>
      <c r="H14" s="105"/>
      <c r="I14" s="105"/>
      <c r="J14" s="105"/>
      <c r="K14" s="105"/>
      <c r="L14" s="105"/>
      <c r="M14" s="105"/>
      <c r="N14" s="105"/>
      <c r="O14" s="105"/>
      <c r="P14" s="105"/>
      <c r="Q14" s="105"/>
      <c r="R14" s="105"/>
      <c r="S14" s="206"/>
      <c r="T14" s="157">
        <f t="shared" si="0"/>
        <v>0</v>
      </c>
    </row>
    <row r="15" spans="1:20" x14ac:dyDescent="0.15">
      <c r="A15" s="221"/>
      <c r="B15" s="210"/>
      <c r="C15" s="35" t="s">
        <v>105</v>
      </c>
      <c r="D15" s="104"/>
      <c r="E15" s="105"/>
      <c r="F15" s="105"/>
      <c r="G15" s="105"/>
      <c r="H15" s="105"/>
      <c r="I15" s="105"/>
      <c r="J15" s="105"/>
      <c r="K15" s="105"/>
      <c r="L15" s="105"/>
      <c r="M15" s="105"/>
      <c r="N15" s="105"/>
      <c r="O15" s="105"/>
      <c r="P15" s="105"/>
      <c r="Q15" s="105"/>
      <c r="R15" s="105"/>
      <c r="S15" s="206"/>
      <c r="T15" s="157">
        <f t="shared" si="0"/>
        <v>0</v>
      </c>
    </row>
    <row r="16" spans="1:20" x14ac:dyDescent="0.15">
      <c r="A16" s="221"/>
      <c r="B16" s="210"/>
      <c r="C16" s="35" t="s">
        <v>106</v>
      </c>
      <c r="D16" s="104"/>
      <c r="E16" s="105"/>
      <c r="F16" s="105"/>
      <c r="G16" s="105"/>
      <c r="H16" s="105"/>
      <c r="I16" s="105"/>
      <c r="J16" s="105"/>
      <c r="K16" s="105"/>
      <c r="L16" s="105"/>
      <c r="M16" s="105"/>
      <c r="N16" s="105"/>
      <c r="O16" s="105"/>
      <c r="P16" s="105"/>
      <c r="Q16" s="105"/>
      <c r="R16" s="105"/>
      <c r="S16" s="206"/>
      <c r="T16" s="157">
        <f t="shared" si="0"/>
        <v>0</v>
      </c>
    </row>
    <row r="17" spans="1:20" ht="14.25" thickBot="1" x14ac:dyDescent="0.2">
      <c r="A17" s="221"/>
      <c r="B17" s="210"/>
      <c r="C17" s="35" t="s">
        <v>107</v>
      </c>
      <c r="D17" s="104"/>
      <c r="E17" s="105"/>
      <c r="F17" s="105"/>
      <c r="G17" s="105"/>
      <c r="H17" s="105"/>
      <c r="I17" s="105"/>
      <c r="J17" s="105"/>
      <c r="K17" s="105"/>
      <c r="L17" s="105"/>
      <c r="M17" s="105"/>
      <c r="N17" s="105"/>
      <c r="O17" s="105"/>
      <c r="P17" s="105"/>
      <c r="Q17" s="105"/>
      <c r="R17" s="105"/>
      <c r="S17" s="206"/>
      <c r="T17" s="164">
        <f t="shared" si="0"/>
        <v>0</v>
      </c>
    </row>
    <row r="18" spans="1:20" x14ac:dyDescent="0.15">
      <c r="A18" s="219" t="s">
        <v>88</v>
      </c>
      <c r="B18" s="36"/>
      <c r="C18" s="37" t="s">
        <v>155</v>
      </c>
      <c r="D18" s="94"/>
      <c r="E18" s="95"/>
      <c r="F18" s="95"/>
      <c r="G18" s="95"/>
      <c r="H18" s="95"/>
      <c r="I18" s="95"/>
      <c r="J18" s="95"/>
      <c r="K18" s="95"/>
      <c r="L18" s="95"/>
      <c r="M18" s="95"/>
      <c r="N18" s="95"/>
      <c r="O18" s="95"/>
      <c r="P18" s="95"/>
      <c r="Q18" s="95"/>
      <c r="R18" s="95"/>
      <c r="S18" s="207"/>
      <c r="T18" s="155">
        <f t="shared" si="0"/>
        <v>0</v>
      </c>
    </row>
    <row r="19" spans="1:20" ht="13.5" customHeight="1" x14ac:dyDescent="0.15">
      <c r="A19" s="220"/>
      <c r="B19" s="209" t="s">
        <v>46</v>
      </c>
      <c r="C19" s="38" t="s">
        <v>108</v>
      </c>
      <c r="D19" s="96"/>
      <c r="E19" s="97"/>
      <c r="F19" s="97"/>
      <c r="G19" s="97"/>
      <c r="H19" s="97"/>
      <c r="I19" s="97"/>
      <c r="J19" s="97"/>
      <c r="K19" s="97"/>
      <c r="L19" s="97"/>
      <c r="M19" s="97"/>
      <c r="N19" s="97"/>
      <c r="O19" s="97"/>
      <c r="P19" s="97"/>
      <c r="Q19" s="97"/>
      <c r="R19" s="97"/>
      <c r="S19" s="206"/>
      <c r="T19" s="156">
        <f t="shared" si="0"/>
        <v>0</v>
      </c>
    </row>
    <row r="20" spans="1:20" x14ac:dyDescent="0.15">
      <c r="A20" s="220"/>
      <c r="B20" s="210"/>
      <c r="C20" s="39" t="s">
        <v>109</v>
      </c>
      <c r="D20" s="98"/>
      <c r="E20" s="99"/>
      <c r="F20" s="99"/>
      <c r="G20" s="99"/>
      <c r="H20" s="99"/>
      <c r="I20" s="99"/>
      <c r="J20" s="99"/>
      <c r="K20" s="99"/>
      <c r="L20" s="99"/>
      <c r="M20" s="99"/>
      <c r="N20" s="99"/>
      <c r="O20" s="99"/>
      <c r="P20" s="99"/>
      <c r="Q20" s="99"/>
      <c r="R20" s="99"/>
      <c r="S20" s="206"/>
      <c r="T20" s="157">
        <f t="shared" si="0"/>
        <v>0</v>
      </c>
    </row>
    <row r="21" spans="1:20" x14ac:dyDescent="0.15">
      <c r="A21" s="220"/>
      <c r="B21" s="210"/>
      <c r="C21" s="39" t="s">
        <v>110</v>
      </c>
      <c r="D21" s="98"/>
      <c r="E21" s="99"/>
      <c r="F21" s="99"/>
      <c r="G21" s="99"/>
      <c r="H21" s="99"/>
      <c r="I21" s="99"/>
      <c r="J21" s="99"/>
      <c r="K21" s="99"/>
      <c r="L21" s="99"/>
      <c r="M21" s="99"/>
      <c r="N21" s="99"/>
      <c r="O21" s="99"/>
      <c r="P21" s="99"/>
      <c r="Q21" s="99"/>
      <c r="R21" s="99"/>
      <c r="S21" s="206"/>
      <c r="T21" s="157">
        <f t="shared" si="0"/>
        <v>0</v>
      </c>
    </row>
    <row r="22" spans="1:20" x14ac:dyDescent="0.15">
      <c r="A22" s="220"/>
      <c r="B22" s="210"/>
      <c r="C22" s="39" t="s">
        <v>111</v>
      </c>
      <c r="D22" s="98"/>
      <c r="E22" s="99"/>
      <c r="F22" s="99"/>
      <c r="G22" s="99"/>
      <c r="H22" s="99"/>
      <c r="I22" s="99"/>
      <c r="J22" s="99"/>
      <c r="K22" s="99"/>
      <c r="L22" s="99"/>
      <c r="M22" s="99"/>
      <c r="N22" s="99"/>
      <c r="O22" s="99"/>
      <c r="P22" s="99"/>
      <c r="Q22" s="99"/>
      <c r="R22" s="99"/>
      <c r="S22" s="206"/>
      <c r="T22" s="157">
        <f t="shared" si="0"/>
        <v>0</v>
      </c>
    </row>
    <row r="23" spans="1:20" x14ac:dyDescent="0.15">
      <c r="A23" s="220"/>
      <c r="B23" s="210"/>
      <c r="C23" s="39" t="s">
        <v>99</v>
      </c>
      <c r="D23" s="98"/>
      <c r="E23" s="99"/>
      <c r="F23" s="99"/>
      <c r="G23" s="99"/>
      <c r="H23" s="99"/>
      <c r="I23" s="99"/>
      <c r="J23" s="99"/>
      <c r="K23" s="99"/>
      <c r="L23" s="99"/>
      <c r="M23" s="99"/>
      <c r="N23" s="99"/>
      <c r="O23" s="99"/>
      <c r="P23" s="99"/>
      <c r="Q23" s="99"/>
      <c r="R23" s="99"/>
      <c r="S23" s="206"/>
      <c r="T23" s="157">
        <f t="shared" si="0"/>
        <v>0</v>
      </c>
    </row>
    <row r="24" spans="1:20" x14ac:dyDescent="0.15">
      <c r="A24" s="220"/>
      <c r="B24" s="210"/>
      <c r="C24" s="39" t="s">
        <v>112</v>
      </c>
      <c r="D24" s="98"/>
      <c r="E24" s="99"/>
      <c r="F24" s="99"/>
      <c r="G24" s="99"/>
      <c r="H24" s="99"/>
      <c r="I24" s="99"/>
      <c r="J24" s="99"/>
      <c r="K24" s="99"/>
      <c r="L24" s="99"/>
      <c r="M24" s="99"/>
      <c r="N24" s="99"/>
      <c r="O24" s="99"/>
      <c r="P24" s="99"/>
      <c r="Q24" s="99"/>
      <c r="R24" s="99"/>
      <c r="S24" s="206"/>
      <c r="T24" s="157">
        <f t="shared" si="0"/>
        <v>0</v>
      </c>
    </row>
    <row r="25" spans="1:20" x14ac:dyDescent="0.15">
      <c r="A25" s="220"/>
      <c r="B25" s="210"/>
      <c r="C25" s="39" t="s">
        <v>113</v>
      </c>
      <c r="D25" s="98"/>
      <c r="E25" s="99"/>
      <c r="F25" s="99"/>
      <c r="G25" s="99"/>
      <c r="H25" s="99"/>
      <c r="I25" s="99"/>
      <c r="J25" s="99"/>
      <c r="K25" s="99"/>
      <c r="L25" s="99"/>
      <c r="M25" s="99"/>
      <c r="N25" s="99"/>
      <c r="O25" s="99"/>
      <c r="P25" s="99"/>
      <c r="Q25" s="99"/>
      <c r="R25" s="99"/>
      <c r="S25" s="206"/>
      <c r="T25" s="157">
        <f t="shared" si="0"/>
        <v>0</v>
      </c>
    </row>
    <row r="26" spans="1:20" x14ac:dyDescent="0.15">
      <c r="A26" s="220"/>
      <c r="B26" s="223"/>
      <c r="C26" s="40" t="s">
        <v>114</v>
      </c>
      <c r="D26" s="100"/>
      <c r="E26" s="101"/>
      <c r="F26" s="101"/>
      <c r="G26" s="101"/>
      <c r="H26" s="101"/>
      <c r="I26" s="101"/>
      <c r="J26" s="101"/>
      <c r="K26" s="101"/>
      <c r="L26" s="101"/>
      <c r="M26" s="101"/>
      <c r="N26" s="101"/>
      <c r="O26" s="101"/>
      <c r="P26" s="101"/>
      <c r="Q26" s="101"/>
      <c r="R26" s="101"/>
      <c r="S26" s="206"/>
      <c r="T26" s="158">
        <f t="shared" si="0"/>
        <v>0</v>
      </c>
    </row>
    <row r="27" spans="1:20" x14ac:dyDescent="0.15">
      <c r="A27" s="221"/>
      <c r="B27" s="209" t="s">
        <v>87</v>
      </c>
      <c r="C27" s="41" t="s">
        <v>103</v>
      </c>
      <c r="D27" s="108"/>
      <c r="E27" s="109"/>
      <c r="F27" s="109"/>
      <c r="G27" s="109"/>
      <c r="H27" s="109"/>
      <c r="I27" s="109"/>
      <c r="J27" s="109"/>
      <c r="K27" s="109"/>
      <c r="L27" s="109"/>
      <c r="M27" s="109"/>
      <c r="N27" s="109"/>
      <c r="O27" s="109"/>
      <c r="P27" s="109"/>
      <c r="Q27" s="109"/>
      <c r="R27" s="109"/>
      <c r="S27" s="206"/>
      <c r="T27" s="156">
        <f t="shared" si="0"/>
        <v>0</v>
      </c>
    </row>
    <row r="28" spans="1:20" x14ac:dyDescent="0.15">
      <c r="A28" s="221"/>
      <c r="B28" s="210"/>
      <c r="C28" s="42" t="s">
        <v>104</v>
      </c>
      <c r="D28" s="104"/>
      <c r="E28" s="105"/>
      <c r="F28" s="105"/>
      <c r="G28" s="105"/>
      <c r="H28" s="105"/>
      <c r="I28" s="105"/>
      <c r="J28" s="105"/>
      <c r="K28" s="105"/>
      <c r="L28" s="105"/>
      <c r="M28" s="105"/>
      <c r="N28" s="105"/>
      <c r="O28" s="105"/>
      <c r="P28" s="105"/>
      <c r="Q28" s="105"/>
      <c r="R28" s="105"/>
      <c r="S28" s="206"/>
      <c r="T28" s="157">
        <f t="shared" si="0"/>
        <v>0</v>
      </c>
    </row>
    <row r="29" spans="1:20" x14ac:dyDescent="0.15">
      <c r="A29" s="221"/>
      <c r="B29" s="210"/>
      <c r="C29" s="42" t="s">
        <v>105</v>
      </c>
      <c r="D29" s="104"/>
      <c r="E29" s="105"/>
      <c r="F29" s="105"/>
      <c r="G29" s="105"/>
      <c r="H29" s="105"/>
      <c r="I29" s="105"/>
      <c r="J29" s="105"/>
      <c r="K29" s="105"/>
      <c r="L29" s="105"/>
      <c r="M29" s="105"/>
      <c r="N29" s="105"/>
      <c r="O29" s="105"/>
      <c r="P29" s="105"/>
      <c r="Q29" s="105"/>
      <c r="R29" s="105"/>
      <c r="S29" s="206"/>
      <c r="T29" s="157">
        <f t="shared" si="0"/>
        <v>0</v>
      </c>
    </row>
    <row r="30" spans="1:20" x14ac:dyDescent="0.15">
      <c r="A30" s="221"/>
      <c r="B30" s="210"/>
      <c r="C30" s="42" t="s">
        <v>106</v>
      </c>
      <c r="D30" s="104"/>
      <c r="E30" s="105"/>
      <c r="F30" s="105"/>
      <c r="G30" s="105"/>
      <c r="H30" s="105"/>
      <c r="I30" s="105"/>
      <c r="J30" s="105"/>
      <c r="K30" s="105"/>
      <c r="L30" s="105"/>
      <c r="M30" s="105"/>
      <c r="N30" s="105"/>
      <c r="O30" s="105"/>
      <c r="P30" s="105"/>
      <c r="Q30" s="105"/>
      <c r="R30" s="105"/>
      <c r="S30" s="206"/>
      <c r="T30" s="157">
        <f t="shared" si="0"/>
        <v>0</v>
      </c>
    </row>
    <row r="31" spans="1:20" ht="14.25" thickBot="1" x14ac:dyDescent="0.2">
      <c r="A31" s="222"/>
      <c r="B31" s="224"/>
      <c r="C31" s="43" t="s">
        <v>107</v>
      </c>
      <c r="D31" s="106"/>
      <c r="E31" s="107"/>
      <c r="F31" s="107"/>
      <c r="G31" s="107"/>
      <c r="H31" s="107"/>
      <c r="I31" s="107"/>
      <c r="J31" s="107"/>
      <c r="K31" s="107"/>
      <c r="L31" s="107"/>
      <c r="M31" s="107"/>
      <c r="N31" s="107"/>
      <c r="O31" s="107"/>
      <c r="P31" s="107"/>
      <c r="Q31" s="107"/>
      <c r="R31" s="107"/>
      <c r="S31" s="208"/>
      <c r="T31" s="159">
        <f t="shared" si="0"/>
        <v>0</v>
      </c>
    </row>
  </sheetData>
  <sheetProtection password="CC6F" sheet="1"/>
  <mergeCells count="12">
    <mergeCell ref="A4:A17"/>
    <mergeCell ref="B5:B12"/>
    <mergeCell ref="S5:S17"/>
    <mergeCell ref="S18:S31"/>
    <mergeCell ref="B13:B17"/>
    <mergeCell ref="D1:R1"/>
    <mergeCell ref="A1:B1"/>
    <mergeCell ref="A2:B2"/>
    <mergeCell ref="A3:B3"/>
    <mergeCell ref="A18:A31"/>
    <mergeCell ref="B19:B26"/>
    <mergeCell ref="B27:B31"/>
  </mergeCells>
  <phoneticPr fontId="2"/>
  <dataValidations count="1">
    <dataValidation imeMode="hiragana" allowBlank="1" showInputMessage="1" showErrorMessage="1" sqref="C1:C31"/>
  </dataValidations>
  <pageMargins left="0.70866141732283472" right="0.70866141732283472" top="0.74803149606299213" bottom="0.74803149606299213" header="0.31496062992125984" footer="0.31496062992125984"/>
  <pageSetup paperSize="9" scale="93" orientation="landscape" r:id="rId1"/>
  <colBreaks count="1" manualBreakCount="1">
    <brk id="11" max="3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M37"/>
  <sheetViews>
    <sheetView zoomScaleNormal="100" workbookViewId="0">
      <selection activeCell="B9" sqref="B9:G12"/>
    </sheetView>
  </sheetViews>
  <sheetFormatPr defaultRowHeight="13.5" x14ac:dyDescent="0.15"/>
  <cols>
    <col min="1" max="1" width="18.125" customWidth="1"/>
  </cols>
  <sheetData>
    <row r="1" spans="1:13" ht="38.25" customHeight="1" thickBot="1" x14ac:dyDescent="0.2">
      <c r="A1" s="165"/>
      <c r="B1" s="257" t="s">
        <v>115</v>
      </c>
      <c r="C1" s="258"/>
      <c r="D1" s="258"/>
      <c r="E1" s="258"/>
      <c r="F1" s="258"/>
      <c r="G1" s="258"/>
      <c r="H1" s="258" t="s">
        <v>116</v>
      </c>
      <c r="I1" s="258"/>
      <c r="J1" s="258"/>
      <c r="K1" s="258"/>
      <c r="L1" s="258"/>
      <c r="M1" s="259"/>
    </row>
    <row r="2" spans="1:13" ht="13.5" customHeight="1" x14ac:dyDescent="0.15">
      <c r="A2" s="256" t="s">
        <v>158</v>
      </c>
      <c r="B2" s="263"/>
      <c r="C2" s="261"/>
      <c r="D2" s="261"/>
      <c r="E2" s="261"/>
      <c r="F2" s="261"/>
      <c r="G2" s="264"/>
      <c r="H2" s="260"/>
      <c r="I2" s="261"/>
      <c r="J2" s="261"/>
      <c r="K2" s="261"/>
      <c r="L2" s="261"/>
      <c r="M2" s="262"/>
    </row>
    <row r="3" spans="1:13" x14ac:dyDescent="0.15">
      <c r="A3" s="227"/>
      <c r="B3" s="232"/>
      <c r="C3" s="233"/>
      <c r="D3" s="233"/>
      <c r="E3" s="233"/>
      <c r="F3" s="233"/>
      <c r="G3" s="234"/>
      <c r="H3" s="240"/>
      <c r="I3" s="233"/>
      <c r="J3" s="233"/>
      <c r="K3" s="233"/>
      <c r="L3" s="233"/>
      <c r="M3" s="241"/>
    </row>
    <row r="4" spans="1:13" x14ac:dyDescent="0.15">
      <c r="A4" s="227"/>
      <c r="B4" s="232"/>
      <c r="C4" s="233"/>
      <c r="D4" s="233"/>
      <c r="E4" s="233"/>
      <c r="F4" s="233"/>
      <c r="G4" s="234"/>
      <c r="H4" s="240"/>
      <c r="I4" s="233"/>
      <c r="J4" s="233"/>
      <c r="K4" s="233"/>
      <c r="L4" s="233"/>
      <c r="M4" s="241"/>
    </row>
    <row r="5" spans="1:13" x14ac:dyDescent="0.15">
      <c r="A5" s="227"/>
      <c r="B5" s="232"/>
      <c r="C5" s="233"/>
      <c r="D5" s="233"/>
      <c r="E5" s="233"/>
      <c r="F5" s="233"/>
      <c r="G5" s="234"/>
      <c r="H5" s="240"/>
      <c r="I5" s="233"/>
      <c r="J5" s="233"/>
      <c r="K5" s="233"/>
      <c r="L5" s="233"/>
      <c r="M5" s="241"/>
    </row>
    <row r="6" spans="1:13" x14ac:dyDescent="0.15">
      <c r="A6" s="227"/>
      <c r="B6" s="232"/>
      <c r="C6" s="233"/>
      <c r="D6" s="233"/>
      <c r="E6" s="233"/>
      <c r="F6" s="233"/>
      <c r="G6" s="234"/>
      <c r="H6" s="240"/>
      <c r="I6" s="233"/>
      <c r="J6" s="233"/>
      <c r="K6" s="233"/>
      <c r="L6" s="233"/>
      <c r="M6" s="241"/>
    </row>
    <row r="7" spans="1:13" x14ac:dyDescent="0.15">
      <c r="A7" s="227"/>
      <c r="B7" s="232"/>
      <c r="C7" s="233"/>
      <c r="D7" s="233"/>
      <c r="E7" s="233"/>
      <c r="F7" s="233"/>
      <c r="G7" s="234"/>
      <c r="H7" s="240"/>
      <c r="I7" s="233"/>
      <c r="J7" s="233"/>
      <c r="K7" s="233"/>
      <c r="L7" s="233"/>
      <c r="M7" s="241"/>
    </row>
    <row r="8" spans="1:13" x14ac:dyDescent="0.15">
      <c r="A8" s="228"/>
      <c r="B8" s="235"/>
      <c r="C8" s="236"/>
      <c r="D8" s="236"/>
      <c r="E8" s="236"/>
      <c r="F8" s="236"/>
      <c r="G8" s="237"/>
      <c r="H8" s="242"/>
      <c r="I8" s="236"/>
      <c r="J8" s="236"/>
      <c r="K8" s="236"/>
      <c r="L8" s="236"/>
      <c r="M8" s="243"/>
    </row>
    <row r="9" spans="1:13" ht="13.5" customHeight="1" x14ac:dyDescent="0.15">
      <c r="A9" s="226" t="s">
        <v>117</v>
      </c>
      <c r="B9" s="229"/>
      <c r="C9" s="230"/>
      <c r="D9" s="230"/>
      <c r="E9" s="230"/>
      <c r="F9" s="230"/>
      <c r="G9" s="231"/>
      <c r="H9" s="238"/>
      <c r="I9" s="230"/>
      <c r="J9" s="230"/>
      <c r="K9" s="230"/>
      <c r="L9" s="230"/>
      <c r="M9" s="239"/>
    </row>
    <row r="10" spans="1:13" x14ac:dyDescent="0.15">
      <c r="A10" s="227"/>
      <c r="B10" s="232"/>
      <c r="C10" s="233"/>
      <c r="D10" s="233"/>
      <c r="E10" s="233"/>
      <c r="F10" s="233"/>
      <c r="G10" s="234"/>
      <c r="H10" s="240"/>
      <c r="I10" s="233"/>
      <c r="J10" s="233"/>
      <c r="K10" s="233"/>
      <c r="L10" s="233"/>
      <c r="M10" s="241"/>
    </row>
    <row r="11" spans="1:13" x14ac:dyDescent="0.15">
      <c r="A11" s="227"/>
      <c r="B11" s="232"/>
      <c r="C11" s="233"/>
      <c r="D11" s="233"/>
      <c r="E11" s="233"/>
      <c r="F11" s="233"/>
      <c r="G11" s="234"/>
      <c r="H11" s="240"/>
      <c r="I11" s="233"/>
      <c r="J11" s="233"/>
      <c r="K11" s="233"/>
      <c r="L11" s="233"/>
      <c r="M11" s="241"/>
    </row>
    <row r="12" spans="1:13" x14ac:dyDescent="0.15">
      <c r="A12" s="228"/>
      <c r="B12" s="235"/>
      <c r="C12" s="236"/>
      <c r="D12" s="236"/>
      <c r="E12" s="236"/>
      <c r="F12" s="236"/>
      <c r="G12" s="237"/>
      <c r="H12" s="242"/>
      <c r="I12" s="236"/>
      <c r="J12" s="236"/>
      <c r="K12" s="236"/>
      <c r="L12" s="236"/>
      <c r="M12" s="243"/>
    </row>
    <row r="13" spans="1:13" ht="13.5" customHeight="1" x14ac:dyDescent="0.15">
      <c r="A13" s="226" t="s">
        <v>159</v>
      </c>
      <c r="B13" s="229"/>
      <c r="C13" s="230"/>
      <c r="D13" s="230"/>
      <c r="E13" s="230"/>
      <c r="F13" s="230"/>
      <c r="G13" s="231"/>
      <c r="H13" s="238"/>
      <c r="I13" s="230"/>
      <c r="J13" s="230"/>
      <c r="K13" s="230"/>
      <c r="L13" s="230"/>
      <c r="M13" s="239"/>
    </row>
    <row r="14" spans="1:13" x14ac:dyDescent="0.15">
      <c r="A14" s="227"/>
      <c r="B14" s="232"/>
      <c r="C14" s="233"/>
      <c r="D14" s="233"/>
      <c r="E14" s="233"/>
      <c r="F14" s="233"/>
      <c r="G14" s="234"/>
      <c r="H14" s="240"/>
      <c r="I14" s="233"/>
      <c r="J14" s="233"/>
      <c r="K14" s="233"/>
      <c r="L14" s="233"/>
      <c r="M14" s="241"/>
    </row>
    <row r="15" spans="1:13" x14ac:dyDescent="0.15">
      <c r="A15" s="227"/>
      <c r="B15" s="232"/>
      <c r="C15" s="233"/>
      <c r="D15" s="233"/>
      <c r="E15" s="233"/>
      <c r="F15" s="233"/>
      <c r="G15" s="234"/>
      <c r="H15" s="240"/>
      <c r="I15" s="233"/>
      <c r="J15" s="233"/>
      <c r="K15" s="233"/>
      <c r="L15" s="233"/>
      <c r="M15" s="241"/>
    </row>
    <row r="16" spans="1:13" x14ac:dyDescent="0.15">
      <c r="A16" s="228"/>
      <c r="B16" s="235"/>
      <c r="C16" s="236"/>
      <c r="D16" s="236"/>
      <c r="E16" s="236"/>
      <c r="F16" s="236"/>
      <c r="G16" s="237"/>
      <c r="H16" s="242"/>
      <c r="I16" s="236"/>
      <c r="J16" s="236"/>
      <c r="K16" s="236"/>
      <c r="L16" s="236"/>
      <c r="M16" s="243"/>
    </row>
    <row r="17" spans="1:13" ht="13.5" customHeight="1" x14ac:dyDescent="0.15">
      <c r="A17" s="226" t="s">
        <v>160</v>
      </c>
      <c r="B17" s="229"/>
      <c r="C17" s="230"/>
      <c r="D17" s="230"/>
      <c r="E17" s="230"/>
      <c r="F17" s="230"/>
      <c r="G17" s="231"/>
      <c r="H17" s="238"/>
      <c r="I17" s="230"/>
      <c r="J17" s="230"/>
      <c r="K17" s="230"/>
      <c r="L17" s="230"/>
      <c r="M17" s="239"/>
    </row>
    <row r="18" spans="1:13" ht="13.5" customHeight="1" x14ac:dyDescent="0.15">
      <c r="A18" s="227"/>
      <c r="B18" s="232"/>
      <c r="C18" s="233"/>
      <c r="D18" s="233"/>
      <c r="E18" s="233"/>
      <c r="F18" s="233"/>
      <c r="G18" s="234"/>
      <c r="H18" s="240"/>
      <c r="I18" s="233"/>
      <c r="J18" s="233"/>
      <c r="K18" s="233"/>
      <c r="L18" s="233"/>
      <c r="M18" s="241"/>
    </row>
    <row r="19" spans="1:13" ht="13.5" customHeight="1" x14ac:dyDescent="0.15">
      <c r="A19" s="227"/>
      <c r="B19" s="232"/>
      <c r="C19" s="233"/>
      <c r="D19" s="233"/>
      <c r="E19" s="233"/>
      <c r="F19" s="233"/>
      <c r="G19" s="234"/>
      <c r="H19" s="240"/>
      <c r="I19" s="233"/>
      <c r="J19" s="233"/>
      <c r="K19" s="233"/>
      <c r="L19" s="233"/>
      <c r="M19" s="241"/>
    </row>
    <row r="20" spans="1:13" ht="13.5" customHeight="1" x14ac:dyDescent="0.15">
      <c r="A20" s="227"/>
      <c r="B20" s="232"/>
      <c r="C20" s="233"/>
      <c r="D20" s="233"/>
      <c r="E20" s="233"/>
      <c r="F20" s="233"/>
      <c r="G20" s="234"/>
      <c r="H20" s="240"/>
      <c r="I20" s="233"/>
      <c r="J20" s="233"/>
      <c r="K20" s="233"/>
      <c r="L20" s="233"/>
      <c r="M20" s="241"/>
    </row>
    <row r="21" spans="1:13" ht="13.5" customHeight="1" x14ac:dyDescent="0.15">
      <c r="A21" s="228"/>
      <c r="B21" s="235"/>
      <c r="C21" s="236"/>
      <c r="D21" s="236"/>
      <c r="E21" s="236"/>
      <c r="F21" s="236"/>
      <c r="G21" s="237"/>
      <c r="H21" s="242"/>
      <c r="I21" s="236"/>
      <c r="J21" s="236"/>
      <c r="K21" s="236"/>
      <c r="L21" s="236"/>
      <c r="M21" s="243"/>
    </row>
    <row r="22" spans="1:13" ht="13.5" customHeight="1" x14ac:dyDescent="0.15">
      <c r="A22" s="226" t="s">
        <v>161</v>
      </c>
      <c r="B22" s="229"/>
      <c r="C22" s="230"/>
      <c r="D22" s="230"/>
      <c r="E22" s="230"/>
      <c r="F22" s="230"/>
      <c r="G22" s="231"/>
      <c r="H22" s="238"/>
      <c r="I22" s="230"/>
      <c r="J22" s="230"/>
      <c r="K22" s="230"/>
      <c r="L22" s="230"/>
      <c r="M22" s="239"/>
    </row>
    <row r="23" spans="1:13" ht="13.5" customHeight="1" x14ac:dyDescent="0.15">
      <c r="A23" s="227"/>
      <c r="B23" s="232"/>
      <c r="C23" s="233"/>
      <c r="D23" s="233"/>
      <c r="E23" s="233"/>
      <c r="F23" s="233"/>
      <c r="G23" s="234"/>
      <c r="H23" s="240"/>
      <c r="I23" s="233"/>
      <c r="J23" s="233"/>
      <c r="K23" s="233"/>
      <c r="L23" s="233"/>
      <c r="M23" s="241"/>
    </row>
    <row r="24" spans="1:13" ht="13.5" customHeight="1" x14ac:dyDescent="0.15">
      <c r="A24" s="227"/>
      <c r="B24" s="232"/>
      <c r="C24" s="233"/>
      <c r="D24" s="233"/>
      <c r="E24" s="233"/>
      <c r="F24" s="233"/>
      <c r="G24" s="234"/>
      <c r="H24" s="240"/>
      <c r="I24" s="233"/>
      <c r="J24" s="233"/>
      <c r="K24" s="233"/>
      <c r="L24" s="233"/>
      <c r="M24" s="241"/>
    </row>
    <row r="25" spans="1:13" ht="13.5" customHeight="1" x14ac:dyDescent="0.15">
      <c r="A25" s="228"/>
      <c r="B25" s="235"/>
      <c r="C25" s="236"/>
      <c r="D25" s="236"/>
      <c r="E25" s="236"/>
      <c r="F25" s="236"/>
      <c r="G25" s="237"/>
      <c r="H25" s="242"/>
      <c r="I25" s="236"/>
      <c r="J25" s="236"/>
      <c r="K25" s="236"/>
      <c r="L25" s="236"/>
      <c r="M25" s="243"/>
    </row>
    <row r="26" spans="1:13" ht="13.5" customHeight="1" x14ac:dyDescent="0.15">
      <c r="A26" s="226" t="s">
        <v>162</v>
      </c>
      <c r="B26" s="229"/>
      <c r="C26" s="230"/>
      <c r="D26" s="230"/>
      <c r="E26" s="230"/>
      <c r="F26" s="230"/>
      <c r="G26" s="231"/>
      <c r="H26" s="238"/>
      <c r="I26" s="230"/>
      <c r="J26" s="230"/>
      <c r="K26" s="230"/>
      <c r="L26" s="230"/>
      <c r="M26" s="239"/>
    </row>
    <row r="27" spans="1:13" ht="13.5" customHeight="1" x14ac:dyDescent="0.15">
      <c r="A27" s="227"/>
      <c r="B27" s="232"/>
      <c r="C27" s="233"/>
      <c r="D27" s="233"/>
      <c r="E27" s="233"/>
      <c r="F27" s="233"/>
      <c r="G27" s="234"/>
      <c r="H27" s="240"/>
      <c r="I27" s="233"/>
      <c r="J27" s="233"/>
      <c r="K27" s="233"/>
      <c r="L27" s="233"/>
      <c r="M27" s="241"/>
    </row>
    <row r="28" spans="1:13" ht="13.5" customHeight="1" x14ac:dyDescent="0.15">
      <c r="A28" s="227"/>
      <c r="B28" s="232"/>
      <c r="C28" s="233"/>
      <c r="D28" s="233"/>
      <c r="E28" s="233"/>
      <c r="F28" s="233"/>
      <c r="G28" s="234"/>
      <c r="H28" s="240"/>
      <c r="I28" s="233"/>
      <c r="J28" s="233"/>
      <c r="K28" s="233"/>
      <c r="L28" s="233"/>
      <c r="M28" s="241"/>
    </row>
    <row r="29" spans="1:13" ht="13.5" customHeight="1" x14ac:dyDescent="0.15">
      <c r="A29" s="227"/>
      <c r="B29" s="232"/>
      <c r="C29" s="233"/>
      <c r="D29" s="233"/>
      <c r="E29" s="233"/>
      <c r="F29" s="233"/>
      <c r="G29" s="234"/>
      <c r="H29" s="240"/>
      <c r="I29" s="233"/>
      <c r="J29" s="233"/>
      <c r="K29" s="233"/>
      <c r="L29" s="233"/>
      <c r="M29" s="241"/>
    </row>
    <row r="30" spans="1:13" ht="13.5" customHeight="1" x14ac:dyDescent="0.15">
      <c r="A30" s="227"/>
      <c r="B30" s="232"/>
      <c r="C30" s="233"/>
      <c r="D30" s="233"/>
      <c r="E30" s="233"/>
      <c r="F30" s="233"/>
      <c r="G30" s="234"/>
      <c r="H30" s="240"/>
      <c r="I30" s="233"/>
      <c r="J30" s="233"/>
      <c r="K30" s="233"/>
      <c r="L30" s="233"/>
      <c r="M30" s="241"/>
    </row>
    <row r="31" spans="1:13" ht="13.5" customHeight="1" x14ac:dyDescent="0.15">
      <c r="A31" s="228"/>
      <c r="B31" s="235"/>
      <c r="C31" s="236"/>
      <c r="D31" s="236"/>
      <c r="E31" s="236"/>
      <c r="F31" s="236"/>
      <c r="G31" s="237"/>
      <c r="H31" s="242"/>
      <c r="I31" s="236"/>
      <c r="J31" s="236"/>
      <c r="K31" s="236"/>
      <c r="L31" s="236"/>
      <c r="M31" s="243"/>
    </row>
    <row r="32" spans="1:13" ht="13.5" customHeight="1" x14ac:dyDescent="0.15">
      <c r="A32" s="244" t="s">
        <v>221</v>
      </c>
      <c r="B32" s="246"/>
      <c r="C32" s="247"/>
      <c r="D32" s="247"/>
      <c r="E32" s="247"/>
      <c r="F32" s="247"/>
      <c r="G32" s="247"/>
      <c r="H32" s="251"/>
      <c r="I32" s="252"/>
      <c r="J32" s="252"/>
      <c r="K32" s="252"/>
      <c r="L32" s="252"/>
      <c r="M32" s="253"/>
    </row>
    <row r="33" spans="1:13" ht="13.5" customHeight="1" x14ac:dyDescent="0.15">
      <c r="A33" s="244"/>
      <c r="B33" s="246"/>
      <c r="C33" s="247"/>
      <c r="D33" s="247"/>
      <c r="E33" s="247"/>
      <c r="F33" s="247"/>
      <c r="G33" s="247"/>
      <c r="H33" s="251"/>
      <c r="I33" s="252"/>
      <c r="J33" s="252"/>
      <c r="K33" s="252"/>
      <c r="L33" s="252"/>
      <c r="M33" s="253"/>
    </row>
    <row r="34" spans="1:13" ht="13.5" customHeight="1" x14ac:dyDescent="0.15">
      <c r="A34" s="244"/>
      <c r="B34" s="246"/>
      <c r="C34" s="247"/>
      <c r="D34" s="247"/>
      <c r="E34" s="247"/>
      <c r="F34" s="247"/>
      <c r="G34" s="247"/>
      <c r="H34" s="251"/>
      <c r="I34" s="252"/>
      <c r="J34" s="252"/>
      <c r="K34" s="252"/>
      <c r="L34" s="252"/>
      <c r="M34" s="253"/>
    </row>
    <row r="35" spans="1:13" ht="13.5" customHeight="1" x14ac:dyDescent="0.15">
      <c r="A35" s="244"/>
      <c r="B35" s="248"/>
      <c r="C35" s="247"/>
      <c r="D35" s="247"/>
      <c r="E35" s="247"/>
      <c r="F35" s="247"/>
      <c r="G35" s="247"/>
      <c r="H35" s="252"/>
      <c r="I35" s="252"/>
      <c r="J35" s="252"/>
      <c r="K35" s="252"/>
      <c r="L35" s="252"/>
      <c r="M35" s="253"/>
    </row>
    <row r="36" spans="1:13" ht="13.5" customHeight="1" x14ac:dyDescent="0.15">
      <c r="A36" s="244"/>
      <c r="B36" s="248"/>
      <c r="C36" s="247"/>
      <c r="D36" s="247"/>
      <c r="E36" s="247"/>
      <c r="F36" s="247"/>
      <c r="G36" s="247"/>
      <c r="H36" s="252"/>
      <c r="I36" s="252"/>
      <c r="J36" s="252"/>
      <c r="K36" s="252"/>
      <c r="L36" s="252"/>
      <c r="M36" s="253"/>
    </row>
    <row r="37" spans="1:13" ht="13.5" customHeight="1" thickBot="1" x14ac:dyDescent="0.2">
      <c r="A37" s="245"/>
      <c r="B37" s="249"/>
      <c r="C37" s="250"/>
      <c r="D37" s="250"/>
      <c r="E37" s="250"/>
      <c r="F37" s="250"/>
      <c r="G37" s="250"/>
      <c r="H37" s="254"/>
      <c r="I37" s="254"/>
      <c r="J37" s="254"/>
      <c r="K37" s="254"/>
      <c r="L37" s="254"/>
      <c r="M37" s="255"/>
    </row>
  </sheetData>
  <sheetProtection password="CC6F" sheet="1"/>
  <mergeCells count="23">
    <mergeCell ref="A2:A8"/>
    <mergeCell ref="B1:G1"/>
    <mergeCell ref="H1:M1"/>
    <mergeCell ref="H2:M8"/>
    <mergeCell ref="H9:M12"/>
    <mergeCell ref="B2:G8"/>
    <mergeCell ref="B9:G12"/>
    <mergeCell ref="A9:A12"/>
    <mergeCell ref="B22:G25"/>
    <mergeCell ref="H22:M25"/>
    <mergeCell ref="A13:A16"/>
    <mergeCell ref="A17:A21"/>
    <mergeCell ref="H13:M16"/>
    <mergeCell ref="H17:M21"/>
    <mergeCell ref="A22:A25"/>
    <mergeCell ref="B13:G16"/>
    <mergeCell ref="B17:G21"/>
    <mergeCell ref="A26:A31"/>
    <mergeCell ref="B26:G31"/>
    <mergeCell ref="H26:M31"/>
    <mergeCell ref="A32:A37"/>
    <mergeCell ref="B32:G37"/>
    <mergeCell ref="H32:M37"/>
  </mergeCells>
  <phoneticPr fontId="2"/>
  <pageMargins left="0.7" right="0.7" top="0.75" bottom="0.75" header="0.3" footer="0.3"/>
  <pageSetup paperSize="9" orientation="portrait"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L20" sqref="L20"/>
    </sheetView>
  </sheetViews>
  <sheetFormatPr defaultRowHeight="13.5" x14ac:dyDescent="0.15"/>
  <sheetData>
    <row r="1" spans="1:1" x14ac:dyDescent="0.15">
      <c r="A1" t="s">
        <v>243</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G18" sqref="G18"/>
    </sheetView>
  </sheetViews>
  <sheetFormatPr defaultRowHeight="13.5" x14ac:dyDescent="0.15"/>
  <sheetData>
    <row r="1" spans="1:1" x14ac:dyDescent="0.15">
      <c r="A1" t="s">
        <v>243</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48"/>
  <sheetViews>
    <sheetView showZeros="0" view="pageBreakPreview" zoomScale="115" zoomScaleNormal="100" zoomScaleSheetLayoutView="115" workbookViewId="0"/>
  </sheetViews>
  <sheetFormatPr defaultRowHeight="13.5" x14ac:dyDescent="0.15"/>
  <cols>
    <col min="1" max="1" width="0.5" style="60" customWidth="1"/>
    <col min="2" max="2" width="7.5" style="60" customWidth="1"/>
    <col min="3" max="3" width="15.25" style="60" customWidth="1"/>
    <col min="4" max="4" width="4.75" style="60" customWidth="1"/>
    <col min="5" max="6" width="7" style="60" customWidth="1"/>
    <col min="7" max="7" width="6.25" style="60" customWidth="1"/>
    <col min="8" max="8" width="11.625" style="60" customWidth="1"/>
    <col min="9" max="9" width="29.125" style="60" customWidth="1"/>
    <col min="10" max="10" width="32" style="60" bestFit="1" customWidth="1"/>
    <col min="11" max="11" width="4.75" style="60" hidden="1" customWidth="1"/>
    <col min="12" max="12" width="9" style="60"/>
    <col min="13" max="13" width="8.625" style="60" customWidth="1"/>
    <col min="14" max="14" width="12.5" style="60" customWidth="1"/>
    <col min="15" max="16384" width="9" style="60"/>
  </cols>
  <sheetData>
    <row r="1" spans="1:13" ht="3" customHeight="1" x14ac:dyDescent="0.15"/>
    <row r="2" spans="1:13" ht="15.75" customHeight="1" x14ac:dyDescent="0.15">
      <c r="B2" s="181" t="s">
        <v>241</v>
      </c>
      <c r="C2" s="182"/>
      <c r="D2" s="183"/>
      <c r="E2" s="183"/>
      <c r="F2" s="183"/>
      <c r="G2" s="183"/>
      <c r="H2" s="183"/>
      <c r="I2" s="183"/>
    </row>
    <row r="3" spans="1:13" ht="15.75" customHeight="1" x14ac:dyDescent="0.15">
      <c r="B3" s="192" t="s">
        <v>8</v>
      </c>
      <c r="C3" s="193"/>
      <c r="D3" s="193"/>
      <c r="E3" s="193"/>
      <c r="F3" s="193"/>
      <c r="G3" s="193"/>
      <c r="H3" s="193"/>
      <c r="I3" s="193"/>
    </row>
    <row r="4" spans="1:13" ht="15.75" customHeight="1" thickBot="1" x14ac:dyDescent="0.2">
      <c r="B4" s="192"/>
      <c r="C4" s="194"/>
      <c r="D4" s="194"/>
      <c r="E4" s="194"/>
      <c r="F4" s="194"/>
      <c r="G4" s="194"/>
      <c r="H4" s="194"/>
      <c r="I4" s="194"/>
    </row>
    <row r="5" spans="1:13" ht="15.75" customHeight="1" x14ac:dyDescent="0.15">
      <c r="B5" s="61"/>
      <c r="C5" s="62"/>
      <c r="D5" s="62"/>
      <c r="E5" s="62"/>
      <c r="F5" s="62"/>
      <c r="G5" s="62"/>
      <c r="H5" s="62"/>
      <c r="I5" s="63"/>
    </row>
    <row r="6" spans="1:13" ht="15.75" customHeight="1" x14ac:dyDescent="0.15">
      <c r="B6" s="189" t="s">
        <v>193</v>
      </c>
      <c r="C6" s="190"/>
      <c r="D6" s="190"/>
      <c r="E6" s="190"/>
      <c r="F6" s="190"/>
      <c r="G6" s="190"/>
      <c r="H6" s="190"/>
      <c r="I6" s="191"/>
    </row>
    <row r="7" spans="1:13" ht="15.75" customHeight="1" x14ac:dyDescent="0.15">
      <c r="B7" s="64"/>
      <c r="C7" s="77"/>
      <c r="D7" s="77"/>
      <c r="E7" s="77"/>
      <c r="F7" s="77"/>
      <c r="G7" s="77"/>
      <c r="H7" s="77"/>
      <c r="I7" s="92" t="s">
        <v>230</v>
      </c>
    </row>
    <row r="8" spans="1:13" ht="15.75" customHeight="1" x14ac:dyDescent="0.15">
      <c r="B8" s="166" t="s">
        <v>39</v>
      </c>
      <c r="C8" s="167"/>
      <c r="D8" s="167"/>
      <c r="E8" s="167"/>
      <c r="F8" s="167"/>
      <c r="G8" s="167"/>
      <c r="H8" s="167"/>
      <c r="I8" s="168"/>
    </row>
    <row r="9" spans="1:13" ht="15.75" customHeight="1" x14ac:dyDescent="0.15">
      <c r="B9" s="166" t="s">
        <v>38</v>
      </c>
      <c r="C9" s="167"/>
      <c r="D9" s="167"/>
      <c r="E9" s="167"/>
      <c r="F9" s="167"/>
      <c r="G9" s="167"/>
      <c r="H9" s="167"/>
      <c r="I9" s="168"/>
    </row>
    <row r="10" spans="1:13" ht="15.75" customHeight="1" x14ac:dyDescent="0.15">
      <c r="B10" s="70"/>
      <c r="C10" s="71"/>
      <c r="D10" s="71"/>
      <c r="E10" s="71"/>
      <c r="F10" s="71"/>
      <c r="G10" s="71"/>
      <c r="H10" s="71"/>
      <c r="I10" s="72"/>
    </row>
    <row r="11" spans="1:13" ht="15.75" customHeight="1" x14ac:dyDescent="0.15">
      <c r="B11" s="186"/>
      <c r="C11" s="187"/>
      <c r="D11" s="187"/>
      <c r="E11" s="187"/>
      <c r="F11" s="187"/>
      <c r="G11" s="187"/>
      <c r="H11" s="187"/>
      <c r="I11" s="188"/>
    </row>
    <row r="12" spans="1:13" ht="26.25" customHeight="1" x14ac:dyDescent="0.15">
      <c r="B12" s="73"/>
      <c r="C12" s="75"/>
      <c r="D12" s="169"/>
      <c r="E12" s="170"/>
      <c r="F12" s="76"/>
      <c r="G12" s="184" t="s">
        <v>0</v>
      </c>
      <c r="H12" s="184"/>
      <c r="I12" s="185"/>
    </row>
    <row r="13" spans="1:13" ht="26.25" customHeight="1" x14ac:dyDescent="0.15">
      <c r="B13" s="73"/>
      <c r="C13" s="78"/>
      <c r="D13" s="78"/>
      <c r="E13" s="78"/>
      <c r="F13" s="78"/>
      <c r="G13" s="78"/>
      <c r="H13" s="79" t="s">
        <v>84</v>
      </c>
      <c r="I13" s="93" t="s">
        <v>131</v>
      </c>
      <c r="J13" s="81"/>
      <c r="K13" s="81"/>
      <c r="L13" s="81"/>
      <c r="M13" s="81"/>
    </row>
    <row r="14" spans="1:13" ht="33.75" customHeight="1" x14ac:dyDescent="0.15">
      <c r="B14" s="73"/>
      <c r="C14" s="78"/>
      <c r="D14" s="78"/>
      <c r="E14" s="78"/>
      <c r="F14" s="78"/>
      <c r="G14" s="78"/>
      <c r="H14" s="79" t="s">
        <v>85</v>
      </c>
      <c r="I14" s="93" t="s">
        <v>197</v>
      </c>
      <c r="J14" s="81"/>
      <c r="K14" s="81"/>
      <c r="L14" s="81"/>
      <c r="M14" s="81"/>
    </row>
    <row r="15" spans="1:13" ht="18.75" customHeight="1" x14ac:dyDescent="0.15">
      <c r="B15" s="73"/>
      <c r="C15" s="78"/>
      <c r="D15" s="75"/>
      <c r="E15" s="75"/>
      <c r="F15" s="75"/>
      <c r="G15" s="78"/>
      <c r="H15" s="190" t="s">
        <v>1</v>
      </c>
      <c r="I15" s="191"/>
    </row>
    <row r="16" spans="1:13" ht="26.25" customHeight="1" x14ac:dyDescent="0.15">
      <c r="A16" s="82"/>
      <c r="B16" s="83" t="s">
        <v>9</v>
      </c>
      <c r="C16" s="84"/>
      <c r="D16" s="84"/>
      <c r="E16" s="84"/>
      <c r="F16" s="84"/>
      <c r="G16" s="78"/>
      <c r="H16" s="79" t="s">
        <v>7</v>
      </c>
      <c r="I16" s="93" t="s">
        <v>132</v>
      </c>
    </row>
    <row r="17" spans="2:11" ht="31.5" customHeight="1" x14ac:dyDescent="0.15">
      <c r="B17" s="186" t="s">
        <v>196</v>
      </c>
      <c r="C17" s="187"/>
      <c r="D17" s="187"/>
      <c r="E17" s="187"/>
      <c r="F17" s="187"/>
      <c r="G17" s="187"/>
      <c r="H17" s="187"/>
      <c r="I17" s="188"/>
    </row>
    <row r="18" spans="2:11" ht="26.25" customHeight="1" thickBot="1" x14ac:dyDescent="0.2">
      <c r="B18" s="197"/>
      <c r="C18" s="198"/>
      <c r="D18" s="198"/>
      <c r="E18" s="198"/>
      <c r="F18" s="198"/>
      <c r="G18" s="198"/>
      <c r="H18" s="198"/>
      <c r="I18" s="199"/>
    </row>
    <row r="19" spans="2:11" ht="41.25" customHeight="1" thickBot="1" x14ac:dyDescent="0.2">
      <c r="B19" s="176" t="s">
        <v>10</v>
      </c>
      <c r="C19" s="177"/>
      <c r="D19" s="265" t="s">
        <v>198</v>
      </c>
      <c r="E19" s="266"/>
      <c r="F19" s="266"/>
      <c r="G19" s="266"/>
      <c r="H19" s="266"/>
      <c r="I19" s="267"/>
    </row>
    <row r="20" spans="2:11" ht="41.25" customHeight="1" thickBot="1" x14ac:dyDescent="0.2">
      <c r="B20" s="176" t="s">
        <v>11</v>
      </c>
      <c r="C20" s="177"/>
      <c r="D20" s="265" t="s">
        <v>199</v>
      </c>
      <c r="E20" s="266"/>
      <c r="F20" s="266"/>
      <c r="G20" s="266"/>
      <c r="H20" s="266"/>
      <c r="I20" s="267"/>
    </row>
    <row r="21" spans="2:11" ht="41.25" customHeight="1" thickBot="1" x14ac:dyDescent="0.2">
      <c r="B21" s="176" t="s">
        <v>2</v>
      </c>
      <c r="C21" s="177"/>
      <c r="D21" s="265" t="s">
        <v>231</v>
      </c>
      <c r="E21" s="266"/>
      <c r="F21" s="266"/>
      <c r="G21" s="266"/>
      <c r="H21" s="266"/>
      <c r="I21" s="267"/>
    </row>
    <row r="22" spans="2:11" ht="25.5" customHeight="1" thickBot="1" x14ac:dyDescent="0.2">
      <c r="B22" s="178" t="s">
        <v>3</v>
      </c>
      <c r="C22" s="179"/>
      <c r="D22" s="179"/>
      <c r="E22" s="179"/>
      <c r="F22" s="179"/>
      <c r="G22" s="179"/>
      <c r="H22" s="179"/>
      <c r="I22" s="180"/>
    </row>
    <row r="23" spans="2:11" ht="49.5" customHeight="1" thickBot="1" x14ac:dyDescent="0.2">
      <c r="B23" s="195"/>
      <c r="C23" s="86" t="s">
        <v>4</v>
      </c>
      <c r="D23" s="265" t="s">
        <v>45</v>
      </c>
      <c r="E23" s="266"/>
      <c r="F23" s="266"/>
      <c r="G23" s="266"/>
      <c r="H23" s="266"/>
      <c r="I23" s="267"/>
    </row>
    <row r="24" spans="2:11" ht="49.5" customHeight="1" thickBot="1" x14ac:dyDescent="0.2">
      <c r="B24" s="195"/>
      <c r="C24" s="87" t="s">
        <v>5</v>
      </c>
      <c r="D24" s="265" t="s">
        <v>240</v>
      </c>
      <c r="E24" s="266"/>
      <c r="F24" s="266"/>
      <c r="G24" s="266"/>
      <c r="H24" s="266"/>
      <c r="I24" s="267"/>
    </row>
    <row r="25" spans="2:11" ht="49.5" customHeight="1" thickBot="1" x14ac:dyDescent="0.2">
      <c r="B25" s="195"/>
      <c r="C25" s="87" t="s">
        <v>6</v>
      </c>
      <c r="D25" s="265" t="s">
        <v>200</v>
      </c>
      <c r="E25" s="266"/>
      <c r="F25" s="266"/>
      <c r="G25" s="266"/>
      <c r="H25" s="266"/>
      <c r="I25" s="267"/>
    </row>
    <row r="26" spans="2:11" ht="105.75" customHeight="1" thickBot="1" x14ac:dyDescent="0.2">
      <c r="B26" s="196"/>
      <c r="C26" s="87" t="s">
        <v>194</v>
      </c>
      <c r="D26" s="202" t="s">
        <v>91</v>
      </c>
      <c r="E26" s="203"/>
      <c r="F26" s="203"/>
      <c r="G26" s="203"/>
      <c r="H26" s="203"/>
      <c r="I26" s="204"/>
    </row>
    <row r="27" spans="2:11" ht="16.5" customHeight="1" x14ac:dyDescent="0.15">
      <c r="I27" s="88" t="s">
        <v>242</v>
      </c>
    </row>
    <row r="29" spans="2:11" x14ac:dyDescent="0.15">
      <c r="J29" s="89" t="s">
        <v>47</v>
      </c>
      <c r="K29" s="90" t="s">
        <v>48</v>
      </c>
    </row>
    <row r="30" spans="2:11" x14ac:dyDescent="0.15">
      <c r="J30" s="91" t="s">
        <v>49</v>
      </c>
      <c r="K30" s="90" t="s">
        <v>50</v>
      </c>
    </row>
    <row r="31" spans="2:11" x14ac:dyDescent="0.15">
      <c r="J31" s="91" t="s">
        <v>51</v>
      </c>
      <c r="K31" s="90" t="s">
        <v>51</v>
      </c>
    </row>
    <row r="32" spans="2:11" x14ac:dyDescent="0.15">
      <c r="J32" s="91" t="s">
        <v>52</v>
      </c>
      <c r="K32" s="90" t="s">
        <v>53</v>
      </c>
    </row>
    <row r="33" spans="10:11" x14ac:dyDescent="0.15">
      <c r="J33" s="91" t="s">
        <v>44</v>
      </c>
      <c r="K33" s="90" t="s">
        <v>54</v>
      </c>
    </row>
    <row r="34" spans="10:11" x14ac:dyDescent="0.15">
      <c r="J34" s="91" t="s">
        <v>45</v>
      </c>
      <c r="K34" s="90" t="s">
        <v>55</v>
      </c>
    </row>
    <row r="35" spans="10:11" x14ac:dyDescent="0.15">
      <c r="J35" s="91" t="s">
        <v>56</v>
      </c>
      <c r="K35" s="90" t="s">
        <v>57</v>
      </c>
    </row>
    <row r="36" spans="10:11" x14ac:dyDescent="0.15">
      <c r="J36" s="91" t="s">
        <v>58</v>
      </c>
      <c r="K36" s="90" t="s">
        <v>59</v>
      </c>
    </row>
    <row r="37" spans="10:11" x14ac:dyDescent="0.15">
      <c r="J37" s="91" t="s">
        <v>60</v>
      </c>
      <c r="K37" s="90" t="s">
        <v>61</v>
      </c>
    </row>
    <row r="38" spans="10:11" x14ac:dyDescent="0.15">
      <c r="J38" s="91" t="s">
        <v>62</v>
      </c>
      <c r="K38" s="90" t="s">
        <v>63</v>
      </c>
    </row>
    <row r="39" spans="10:11" x14ac:dyDescent="0.15">
      <c r="J39" s="91" t="s">
        <v>64</v>
      </c>
      <c r="K39" s="90" t="s">
        <v>65</v>
      </c>
    </row>
    <row r="40" spans="10:11" x14ac:dyDescent="0.15">
      <c r="J40" s="91" t="s">
        <v>66</v>
      </c>
      <c r="K40" s="90" t="s">
        <v>67</v>
      </c>
    </row>
    <row r="41" spans="10:11" x14ac:dyDescent="0.15">
      <c r="J41" s="91" t="s">
        <v>68</v>
      </c>
      <c r="K41" s="90" t="s">
        <v>69</v>
      </c>
    </row>
    <row r="42" spans="10:11" x14ac:dyDescent="0.15">
      <c r="J42" s="91" t="s">
        <v>70</v>
      </c>
      <c r="K42" s="90" t="s">
        <v>71</v>
      </c>
    </row>
    <row r="43" spans="10:11" x14ac:dyDescent="0.15">
      <c r="J43" s="91" t="s">
        <v>72</v>
      </c>
      <c r="K43" s="90" t="s">
        <v>73</v>
      </c>
    </row>
    <row r="44" spans="10:11" x14ac:dyDescent="0.15">
      <c r="J44" s="91" t="s">
        <v>74</v>
      </c>
      <c r="K44" s="90" t="s">
        <v>75</v>
      </c>
    </row>
    <row r="45" spans="10:11" x14ac:dyDescent="0.15">
      <c r="J45" s="91" t="s">
        <v>76</v>
      </c>
      <c r="K45" s="90" t="s">
        <v>77</v>
      </c>
    </row>
    <row r="46" spans="10:11" x14ac:dyDescent="0.15">
      <c r="J46" s="91" t="s">
        <v>78</v>
      </c>
      <c r="K46" s="90" t="s">
        <v>79</v>
      </c>
    </row>
    <row r="47" spans="10:11" x14ac:dyDescent="0.15">
      <c r="J47" s="91" t="s">
        <v>80</v>
      </c>
      <c r="K47" s="90" t="s">
        <v>81</v>
      </c>
    </row>
    <row r="48" spans="10:11" x14ac:dyDescent="0.15">
      <c r="J48" s="91" t="s">
        <v>82</v>
      </c>
      <c r="K48" s="90" t="s">
        <v>83</v>
      </c>
    </row>
  </sheetData>
  <sheetProtection password="CC6F" sheet="1"/>
  <mergeCells count="23">
    <mergeCell ref="B2:I2"/>
    <mergeCell ref="B3:I3"/>
    <mergeCell ref="B4:I4"/>
    <mergeCell ref="B6:I6"/>
    <mergeCell ref="B8:I8"/>
    <mergeCell ref="B9:I9"/>
    <mergeCell ref="B11:I11"/>
    <mergeCell ref="D12:E12"/>
    <mergeCell ref="G12:I12"/>
    <mergeCell ref="H15:I15"/>
    <mergeCell ref="B17:I18"/>
    <mergeCell ref="B19:C19"/>
    <mergeCell ref="D19:I19"/>
    <mergeCell ref="B20:C20"/>
    <mergeCell ref="D20:I20"/>
    <mergeCell ref="B21:C21"/>
    <mergeCell ref="D21:I21"/>
    <mergeCell ref="B22:I22"/>
    <mergeCell ref="B23:B26"/>
    <mergeCell ref="D23:I23"/>
    <mergeCell ref="D24:I24"/>
    <mergeCell ref="D25:I25"/>
    <mergeCell ref="D26:I26"/>
  </mergeCells>
  <phoneticPr fontId="2"/>
  <dataValidations count="2">
    <dataValidation type="list" allowBlank="1" showInputMessage="1" showErrorMessage="1" sqref="I23">
      <formula1>N30:N48</formula1>
    </dataValidation>
    <dataValidation type="list" allowBlank="1" showInputMessage="1" showErrorMessage="1" sqref="D23:H23">
      <formula1>J30:J48</formula1>
    </dataValidation>
  </dataValidations>
  <pageMargins left="0.74803149606299213" right="0.74803149606299213" top="0.98425196850393704" bottom="0.98425196850393704" header="0.51181102362204722" footer="0.51181102362204722"/>
  <pageSetup paperSize="9" scale="99" orientation="portrait" blackAndWhite="1"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31"/>
  <sheetViews>
    <sheetView view="pageBreakPreview" zoomScaleNormal="100" zoomScaleSheetLayoutView="100" workbookViewId="0">
      <pane xSplit="3" ySplit="3" topLeftCell="D16" activePane="bottomRight" state="frozen"/>
      <selection activeCell="A2" sqref="A2"/>
      <selection pane="topRight" activeCell="A2" sqref="A2"/>
      <selection pane="bottomLeft" activeCell="A2" sqref="A2"/>
      <selection pane="bottomRight" activeCell="N21" sqref="N21"/>
    </sheetView>
  </sheetViews>
  <sheetFormatPr defaultRowHeight="13.5" x14ac:dyDescent="0.15"/>
  <cols>
    <col min="1" max="1" width="6.875" style="17" customWidth="1"/>
    <col min="2" max="2" width="5.5" style="17" customWidth="1"/>
    <col min="3" max="3" width="46.625" style="17" bestFit="1" customWidth="1"/>
    <col min="4" max="4" width="9" style="17"/>
    <col min="5" max="6" width="9.375" style="17" customWidth="1"/>
    <col min="7" max="18" width="9" style="17"/>
    <col min="19" max="20" width="10.625" style="17" customWidth="1"/>
    <col min="21" max="21" width="9" style="17"/>
    <col min="22" max="22" width="9" style="17" customWidth="1"/>
    <col min="23" max="16384" width="9" style="17"/>
  </cols>
  <sheetData>
    <row r="1" spans="1:20" ht="27.75" customHeight="1" x14ac:dyDescent="0.15">
      <c r="A1" s="213" t="s">
        <v>40</v>
      </c>
      <c r="B1" s="214"/>
      <c r="C1" s="26" t="str">
        <f>IF(第１面!D19="","",第１面!D19)</f>
        <v/>
      </c>
      <c r="D1" s="211" t="s">
        <v>201</v>
      </c>
      <c r="E1" s="212"/>
      <c r="F1" s="212"/>
      <c r="G1" s="212"/>
      <c r="H1" s="212"/>
      <c r="I1" s="212"/>
      <c r="J1" s="212"/>
      <c r="K1" s="212"/>
      <c r="L1" s="212"/>
      <c r="M1" s="212"/>
      <c r="N1" s="212"/>
      <c r="O1" s="212"/>
      <c r="P1" s="212"/>
      <c r="Q1" s="212"/>
      <c r="R1" s="212"/>
      <c r="S1" s="160"/>
      <c r="T1" s="37"/>
    </row>
    <row r="2" spans="1:20" ht="27.75" customHeight="1" x14ac:dyDescent="0.15">
      <c r="A2" s="215" t="s">
        <v>41</v>
      </c>
      <c r="B2" s="216"/>
      <c r="C2" s="27" t="str">
        <f>IF(第１面!D20="","",第１面!D20)</f>
        <v/>
      </c>
      <c r="D2" s="57">
        <f>COUNTIF($D$4:D4,D4)</f>
        <v>1</v>
      </c>
      <c r="E2" s="58">
        <f>COUNTIF($D$4:E4,E4)</f>
        <v>0</v>
      </c>
      <c r="F2" s="58">
        <f>COUNTIF($D$4:F4,F4)</f>
        <v>0</v>
      </c>
      <c r="G2" s="58">
        <f>COUNTIF($D$4:G4,G4)</f>
        <v>1</v>
      </c>
      <c r="H2" s="58">
        <f>COUNTIF($D$4:H4,H4)</f>
        <v>0</v>
      </c>
      <c r="I2" s="59">
        <f>COUNTIF($D$4:I4,I4)</f>
        <v>0</v>
      </c>
      <c r="J2" s="59">
        <f>COUNTIF($D$4:J4,J4)</f>
        <v>0</v>
      </c>
      <c r="K2" s="58">
        <f>COUNTIF($D$4:K4,K4)</f>
        <v>0</v>
      </c>
      <c r="L2" s="58">
        <f>COUNTIF($D$4:L4,L4)</f>
        <v>0</v>
      </c>
      <c r="M2" s="58">
        <f>COUNTIF($D$4:M4,M4)</f>
        <v>0</v>
      </c>
      <c r="N2" s="58">
        <f>COUNTIF($D$4:N4,N4)</f>
        <v>0</v>
      </c>
      <c r="O2" s="58">
        <f>COUNTIF($D$4:O4,O4)</f>
        <v>0</v>
      </c>
      <c r="P2" s="58">
        <f>COUNTIF($D$4:P4,P4)</f>
        <v>0</v>
      </c>
      <c r="Q2" s="58">
        <f>COUNTIF($D$4:Q4,Q4)</f>
        <v>0</v>
      </c>
      <c r="R2" s="58">
        <f>COUNTIF($D$4:R4,R4)</f>
        <v>1</v>
      </c>
      <c r="S2" s="161"/>
      <c r="T2" s="153" t="s">
        <v>42</v>
      </c>
    </row>
    <row r="3" spans="1:20" ht="43.5" customHeight="1" thickBot="1" x14ac:dyDescent="0.2">
      <c r="A3" s="217" t="s">
        <v>43</v>
      </c>
      <c r="B3" s="218"/>
      <c r="C3" s="28" t="str">
        <f>IF(第１面!D23="","",第１面!D23)</f>
        <v/>
      </c>
      <c r="D3" s="120" t="s">
        <v>153</v>
      </c>
      <c r="E3" s="55" t="s">
        <v>146</v>
      </c>
      <c r="F3" s="55" t="s">
        <v>147</v>
      </c>
      <c r="G3" s="55" t="s">
        <v>148</v>
      </c>
      <c r="H3" s="53" t="s">
        <v>139</v>
      </c>
      <c r="I3" s="55" t="s">
        <v>154</v>
      </c>
      <c r="J3" s="56" t="s">
        <v>140</v>
      </c>
      <c r="K3" s="53" t="s">
        <v>141</v>
      </c>
      <c r="L3" s="55" t="s">
        <v>149</v>
      </c>
      <c r="M3" s="55" t="s">
        <v>150</v>
      </c>
      <c r="N3" s="55" t="s">
        <v>151</v>
      </c>
      <c r="O3" s="55" t="s">
        <v>143</v>
      </c>
      <c r="P3" s="53" t="s">
        <v>144</v>
      </c>
      <c r="Q3" s="53" t="s">
        <v>145</v>
      </c>
      <c r="R3" s="119" t="s">
        <v>152</v>
      </c>
      <c r="S3" s="162" t="s">
        <v>222</v>
      </c>
      <c r="T3" s="154"/>
    </row>
    <row r="4" spans="1:20" x14ac:dyDescent="0.15">
      <c r="A4" s="225" t="s">
        <v>86</v>
      </c>
      <c r="B4" s="29"/>
      <c r="C4" s="30" t="s">
        <v>202</v>
      </c>
      <c r="D4" s="94">
        <v>100</v>
      </c>
      <c r="E4" s="95"/>
      <c r="F4" s="95"/>
      <c r="G4" s="95">
        <v>220</v>
      </c>
      <c r="H4" s="95"/>
      <c r="I4" s="95"/>
      <c r="J4" s="95"/>
      <c r="K4" s="95"/>
      <c r="L4" s="95"/>
      <c r="M4" s="95"/>
      <c r="N4" s="95"/>
      <c r="O4" s="95"/>
      <c r="P4" s="95"/>
      <c r="Q4" s="95"/>
      <c r="R4" s="95">
        <v>310</v>
      </c>
      <c r="S4" s="163">
        <f>SUM(D4:G4)+SUM(J4:R4)</f>
        <v>630</v>
      </c>
      <c r="T4" s="155">
        <f t="shared" ref="T4:T31" si="0">SUM(D4:R4)</f>
        <v>630</v>
      </c>
    </row>
    <row r="5" spans="1:20" x14ac:dyDescent="0.15">
      <c r="A5" s="220"/>
      <c r="B5" s="209" t="s">
        <v>46</v>
      </c>
      <c r="C5" s="31" t="s">
        <v>95</v>
      </c>
      <c r="D5" s="96"/>
      <c r="E5" s="97"/>
      <c r="F5" s="97"/>
      <c r="G5" s="97"/>
      <c r="H5" s="97"/>
      <c r="I5" s="97"/>
      <c r="J5" s="97"/>
      <c r="K5" s="97"/>
      <c r="L5" s="97"/>
      <c r="M5" s="97"/>
      <c r="N5" s="97"/>
      <c r="O5" s="97"/>
      <c r="P5" s="97"/>
      <c r="Q5" s="97"/>
      <c r="R5" s="97"/>
      <c r="S5" s="205"/>
      <c r="T5" s="156">
        <f t="shared" si="0"/>
        <v>0</v>
      </c>
    </row>
    <row r="6" spans="1:20" x14ac:dyDescent="0.15">
      <c r="A6" s="220"/>
      <c r="B6" s="210"/>
      <c r="C6" s="32" t="s">
        <v>96</v>
      </c>
      <c r="D6" s="98"/>
      <c r="E6" s="99"/>
      <c r="F6" s="99"/>
      <c r="G6" s="99"/>
      <c r="H6" s="99"/>
      <c r="I6" s="99"/>
      <c r="J6" s="99"/>
      <c r="K6" s="99"/>
      <c r="L6" s="99"/>
      <c r="M6" s="99"/>
      <c r="N6" s="99"/>
      <c r="O6" s="99"/>
      <c r="P6" s="99"/>
      <c r="Q6" s="99"/>
      <c r="R6" s="99"/>
      <c r="S6" s="206"/>
      <c r="T6" s="157">
        <f t="shared" si="0"/>
        <v>0</v>
      </c>
    </row>
    <row r="7" spans="1:20" x14ac:dyDescent="0.15">
      <c r="A7" s="220"/>
      <c r="B7" s="210"/>
      <c r="C7" s="32" t="s">
        <v>97</v>
      </c>
      <c r="D7" s="98">
        <v>100</v>
      </c>
      <c r="E7" s="99"/>
      <c r="F7" s="99"/>
      <c r="G7" s="99"/>
      <c r="H7" s="99"/>
      <c r="I7" s="99"/>
      <c r="J7" s="99"/>
      <c r="K7" s="99"/>
      <c r="L7" s="99"/>
      <c r="M7" s="99"/>
      <c r="N7" s="99"/>
      <c r="O7" s="99"/>
      <c r="P7" s="99"/>
      <c r="Q7" s="99"/>
      <c r="R7" s="99"/>
      <c r="S7" s="206"/>
      <c r="T7" s="157">
        <f t="shared" si="0"/>
        <v>100</v>
      </c>
    </row>
    <row r="8" spans="1:20" x14ac:dyDescent="0.15">
      <c r="A8" s="220"/>
      <c r="B8" s="210"/>
      <c r="C8" s="32" t="s">
        <v>98</v>
      </c>
      <c r="D8" s="98"/>
      <c r="E8" s="99"/>
      <c r="F8" s="99"/>
      <c r="G8" s="99"/>
      <c r="H8" s="99"/>
      <c r="I8" s="99"/>
      <c r="J8" s="99"/>
      <c r="K8" s="99"/>
      <c r="L8" s="99"/>
      <c r="M8" s="99"/>
      <c r="N8" s="99"/>
      <c r="O8" s="99"/>
      <c r="P8" s="99"/>
      <c r="Q8" s="99"/>
      <c r="R8" s="99"/>
      <c r="S8" s="206"/>
      <c r="T8" s="157">
        <f t="shared" si="0"/>
        <v>0</v>
      </c>
    </row>
    <row r="9" spans="1:20" x14ac:dyDescent="0.15">
      <c r="A9" s="220"/>
      <c r="B9" s="210"/>
      <c r="C9" s="32" t="s">
        <v>99</v>
      </c>
      <c r="D9" s="98">
        <v>40</v>
      </c>
      <c r="E9" s="99"/>
      <c r="F9" s="99"/>
      <c r="G9" s="99"/>
      <c r="H9" s="99"/>
      <c r="I9" s="99"/>
      <c r="J9" s="99"/>
      <c r="K9" s="99"/>
      <c r="L9" s="99"/>
      <c r="M9" s="99"/>
      <c r="N9" s="99"/>
      <c r="O9" s="99"/>
      <c r="P9" s="99"/>
      <c r="Q9" s="99"/>
      <c r="R9" s="99"/>
      <c r="S9" s="206"/>
      <c r="T9" s="157">
        <f t="shared" si="0"/>
        <v>40</v>
      </c>
    </row>
    <row r="10" spans="1:20" x14ac:dyDescent="0.15">
      <c r="A10" s="220"/>
      <c r="B10" s="210"/>
      <c r="C10" s="32" t="s">
        <v>100</v>
      </c>
      <c r="D10" s="98">
        <v>60</v>
      </c>
      <c r="E10" s="99"/>
      <c r="F10" s="99"/>
      <c r="G10" s="99"/>
      <c r="H10" s="99"/>
      <c r="I10" s="99"/>
      <c r="J10" s="99"/>
      <c r="K10" s="99"/>
      <c r="L10" s="99"/>
      <c r="M10" s="99"/>
      <c r="N10" s="99"/>
      <c r="O10" s="99"/>
      <c r="P10" s="99"/>
      <c r="Q10" s="99"/>
      <c r="R10" s="99"/>
      <c r="S10" s="206"/>
      <c r="T10" s="157">
        <f t="shared" si="0"/>
        <v>60</v>
      </c>
    </row>
    <row r="11" spans="1:20" x14ac:dyDescent="0.15">
      <c r="A11" s="220"/>
      <c r="B11" s="210"/>
      <c r="C11" s="32" t="s">
        <v>101</v>
      </c>
      <c r="D11" s="98">
        <v>60</v>
      </c>
      <c r="E11" s="99"/>
      <c r="F11" s="99"/>
      <c r="G11" s="99"/>
      <c r="H11" s="99"/>
      <c r="I11" s="99"/>
      <c r="J11" s="99"/>
      <c r="K11" s="99"/>
      <c r="L11" s="99"/>
      <c r="M11" s="99"/>
      <c r="N11" s="99"/>
      <c r="O11" s="99"/>
      <c r="P11" s="99"/>
      <c r="Q11" s="99"/>
      <c r="R11" s="99"/>
      <c r="S11" s="206"/>
      <c r="T11" s="157">
        <f t="shared" si="0"/>
        <v>60</v>
      </c>
    </row>
    <row r="12" spans="1:20" x14ac:dyDescent="0.15">
      <c r="A12" s="220"/>
      <c r="B12" s="223"/>
      <c r="C12" s="33" t="s">
        <v>102</v>
      </c>
      <c r="D12" s="100"/>
      <c r="E12" s="101"/>
      <c r="F12" s="101"/>
      <c r="G12" s="101"/>
      <c r="H12" s="101"/>
      <c r="I12" s="101"/>
      <c r="J12" s="101"/>
      <c r="K12" s="101"/>
      <c r="L12" s="101"/>
      <c r="M12" s="101"/>
      <c r="N12" s="101"/>
      <c r="O12" s="101"/>
      <c r="P12" s="101"/>
      <c r="Q12" s="101"/>
      <c r="R12" s="101"/>
      <c r="S12" s="206"/>
      <c r="T12" s="158">
        <f t="shared" si="0"/>
        <v>0</v>
      </c>
    </row>
    <row r="13" spans="1:20" x14ac:dyDescent="0.15">
      <c r="A13" s="221"/>
      <c r="B13" s="209" t="s">
        <v>87</v>
      </c>
      <c r="C13" s="34" t="s">
        <v>103</v>
      </c>
      <c r="D13" s="102">
        <v>40</v>
      </c>
      <c r="E13" s="103"/>
      <c r="F13" s="103"/>
      <c r="G13" s="103">
        <v>220</v>
      </c>
      <c r="H13" s="103"/>
      <c r="I13" s="103"/>
      <c r="J13" s="103"/>
      <c r="K13" s="103"/>
      <c r="L13" s="103"/>
      <c r="M13" s="103"/>
      <c r="N13" s="103"/>
      <c r="O13" s="103"/>
      <c r="P13" s="103"/>
      <c r="Q13" s="103"/>
      <c r="R13" s="103">
        <v>310</v>
      </c>
      <c r="S13" s="206"/>
      <c r="T13" s="156">
        <f t="shared" si="0"/>
        <v>570</v>
      </c>
    </row>
    <row r="14" spans="1:20" x14ac:dyDescent="0.15">
      <c r="A14" s="221"/>
      <c r="B14" s="210"/>
      <c r="C14" s="35" t="s">
        <v>104</v>
      </c>
      <c r="D14" s="104"/>
      <c r="E14" s="105"/>
      <c r="F14" s="105"/>
      <c r="G14" s="105">
        <v>220</v>
      </c>
      <c r="H14" s="105"/>
      <c r="I14" s="105"/>
      <c r="J14" s="105"/>
      <c r="K14" s="105"/>
      <c r="L14" s="105"/>
      <c r="M14" s="105"/>
      <c r="N14" s="105"/>
      <c r="O14" s="105"/>
      <c r="P14" s="105"/>
      <c r="Q14" s="105"/>
      <c r="R14" s="105"/>
      <c r="S14" s="206"/>
      <c r="T14" s="157">
        <f t="shared" si="0"/>
        <v>220</v>
      </c>
    </row>
    <row r="15" spans="1:20" x14ac:dyDescent="0.15">
      <c r="A15" s="221"/>
      <c r="B15" s="210"/>
      <c r="C15" s="35" t="s">
        <v>105</v>
      </c>
      <c r="D15" s="104"/>
      <c r="E15" s="105"/>
      <c r="F15" s="105"/>
      <c r="G15" s="105"/>
      <c r="H15" s="105"/>
      <c r="I15" s="105"/>
      <c r="J15" s="105"/>
      <c r="K15" s="105"/>
      <c r="L15" s="105"/>
      <c r="M15" s="105"/>
      <c r="N15" s="105"/>
      <c r="O15" s="105"/>
      <c r="P15" s="105"/>
      <c r="Q15" s="105"/>
      <c r="R15" s="105"/>
      <c r="S15" s="206"/>
      <c r="T15" s="157">
        <f t="shared" si="0"/>
        <v>0</v>
      </c>
    </row>
    <row r="16" spans="1:20" x14ac:dyDescent="0.15">
      <c r="A16" s="221"/>
      <c r="B16" s="210"/>
      <c r="C16" s="35" t="s">
        <v>106</v>
      </c>
      <c r="D16" s="104"/>
      <c r="E16" s="105"/>
      <c r="F16" s="105"/>
      <c r="G16" s="105"/>
      <c r="H16" s="105"/>
      <c r="I16" s="105"/>
      <c r="J16" s="105"/>
      <c r="K16" s="105"/>
      <c r="L16" s="105"/>
      <c r="M16" s="105"/>
      <c r="N16" s="105"/>
      <c r="O16" s="105"/>
      <c r="P16" s="105"/>
      <c r="Q16" s="105"/>
      <c r="R16" s="105"/>
      <c r="S16" s="206"/>
      <c r="T16" s="157">
        <f t="shared" si="0"/>
        <v>0</v>
      </c>
    </row>
    <row r="17" spans="1:20" ht="14.25" thickBot="1" x14ac:dyDescent="0.2">
      <c r="A17" s="221"/>
      <c r="B17" s="210"/>
      <c r="C17" s="35" t="s">
        <v>107</v>
      </c>
      <c r="D17" s="104"/>
      <c r="E17" s="105"/>
      <c r="F17" s="105"/>
      <c r="G17" s="105"/>
      <c r="H17" s="105"/>
      <c r="I17" s="105"/>
      <c r="J17" s="105"/>
      <c r="K17" s="105"/>
      <c r="L17" s="105"/>
      <c r="M17" s="105"/>
      <c r="N17" s="105"/>
      <c r="O17" s="105"/>
      <c r="P17" s="105"/>
      <c r="Q17" s="105"/>
      <c r="R17" s="105"/>
      <c r="S17" s="206"/>
      <c r="T17" s="164">
        <f t="shared" si="0"/>
        <v>0</v>
      </c>
    </row>
    <row r="18" spans="1:20" x14ac:dyDescent="0.15">
      <c r="A18" s="219" t="s">
        <v>88</v>
      </c>
      <c r="B18" s="36"/>
      <c r="C18" s="37" t="s">
        <v>202</v>
      </c>
      <c r="D18" s="94">
        <v>100</v>
      </c>
      <c r="E18" s="95"/>
      <c r="F18" s="95"/>
      <c r="G18" s="95">
        <v>200</v>
      </c>
      <c r="H18" s="95"/>
      <c r="I18" s="95"/>
      <c r="J18" s="95"/>
      <c r="K18" s="95"/>
      <c r="L18" s="95"/>
      <c r="M18" s="95"/>
      <c r="N18" s="95"/>
      <c r="O18" s="95"/>
      <c r="P18" s="95"/>
      <c r="Q18" s="95"/>
      <c r="R18" s="95">
        <v>300</v>
      </c>
      <c r="S18" s="207"/>
      <c r="T18" s="155">
        <f t="shared" si="0"/>
        <v>600</v>
      </c>
    </row>
    <row r="19" spans="1:20" ht="13.5" customHeight="1" x14ac:dyDescent="0.15">
      <c r="A19" s="220"/>
      <c r="B19" s="209" t="s">
        <v>46</v>
      </c>
      <c r="C19" s="38" t="s">
        <v>108</v>
      </c>
      <c r="D19" s="96"/>
      <c r="E19" s="97"/>
      <c r="F19" s="97"/>
      <c r="G19" s="97"/>
      <c r="H19" s="97"/>
      <c r="I19" s="97"/>
      <c r="J19" s="97"/>
      <c r="K19" s="97"/>
      <c r="L19" s="97"/>
      <c r="M19" s="97"/>
      <c r="N19" s="97"/>
      <c r="O19" s="97"/>
      <c r="P19" s="97"/>
      <c r="Q19" s="97"/>
      <c r="R19" s="97"/>
      <c r="S19" s="206"/>
      <c r="T19" s="156">
        <f t="shared" si="0"/>
        <v>0</v>
      </c>
    </row>
    <row r="20" spans="1:20" x14ac:dyDescent="0.15">
      <c r="A20" s="220"/>
      <c r="B20" s="210"/>
      <c r="C20" s="39" t="s">
        <v>109</v>
      </c>
      <c r="D20" s="98"/>
      <c r="E20" s="99"/>
      <c r="F20" s="99"/>
      <c r="G20" s="99"/>
      <c r="H20" s="99"/>
      <c r="I20" s="99"/>
      <c r="J20" s="99"/>
      <c r="K20" s="99"/>
      <c r="L20" s="99"/>
      <c r="M20" s="99"/>
      <c r="N20" s="99"/>
      <c r="O20" s="99"/>
      <c r="P20" s="99"/>
      <c r="Q20" s="99"/>
      <c r="R20" s="99"/>
      <c r="S20" s="206"/>
      <c r="T20" s="157">
        <f t="shared" si="0"/>
        <v>0</v>
      </c>
    </row>
    <row r="21" spans="1:20" x14ac:dyDescent="0.15">
      <c r="A21" s="220"/>
      <c r="B21" s="210"/>
      <c r="C21" s="39" t="s">
        <v>110</v>
      </c>
      <c r="D21" s="98">
        <v>100</v>
      </c>
      <c r="E21" s="99"/>
      <c r="F21" s="99"/>
      <c r="G21" s="99"/>
      <c r="H21" s="99"/>
      <c r="I21" s="99"/>
      <c r="J21" s="99"/>
      <c r="K21" s="99"/>
      <c r="L21" s="99"/>
      <c r="M21" s="99"/>
      <c r="N21" s="99"/>
      <c r="O21" s="99"/>
      <c r="P21" s="99"/>
      <c r="Q21" s="99"/>
      <c r="R21" s="99"/>
      <c r="S21" s="206"/>
      <c r="T21" s="157">
        <f t="shared" si="0"/>
        <v>100</v>
      </c>
    </row>
    <row r="22" spans="1:20" x14ac:dyDescent="0.15">
      <c r="A22" s="220"/>
      <c r="B22" s="210"/>
      <c r="C22" s="39" t="s">
        <v>111</v>
      </c>
      <c r="D22" s="98"/>
      <c r="E22" s="99"/>
      <c r="F22" s="99"/>
      <c r="G22" s="99"/>
      <c r="H22" s="99"/>
      <c r="I22" s="99"/>
      <c r="J22" s="99"/>
      <c r="K22" s="99"/>
      <c r="L22" s="99"/>
      <c r="M22" s="99"/>
      <c r="N22" s="99"/>
      <c r="O22" s="99"/>
      <c r="P22" s="99"/>
      <c r="Q22" s="99"/>
      <c r="R22" s="99"/>
      <c r="S22" s="206"/>
      <c r="T22" s="157">
        <f t="shared" si="0"/>
        <v>0</v>
      </c>
    </row>
    <row r="23" spans="1:20" x14ac:dyDescent="0.15">
      <c r="A23" s="220"/>
      <c r="B23" s="210"/>
      <c r="C23" s="39" t="s">
        <v>99</v>
      </c>
      <c r="D23" s="98">
        <v>40</v>
      </c>
      <c r="E23" s="99"/>
      <c r="F23" s="99"/>
      <c r="G23" s="99"/>
      <c r="H23" s="99"/>
      <c r="I23" s="99"/>
      <c r="J23" s="99"/>
      <c r="K23" s="99"/>
      <c r="L23" s="99"/>
      <c r="M23" s="99"/>
      <c r="N23" s="99"/>
      <c r="O23" s="99"/>
      <c r="P23" s="99"/>
      <c r="Q23" s="99"/>
      <c r="R23" s="99"/>
      <c r="S23" s="206"/>
      <c r="T23" s="157">
        <f t="shared" si="0"/>
        <v>40</v>
      </c>
    </row>
    <row r="24" spans="1:20" x14ac:dyDescent="0.15">
      <c r="A24" s="220"/>
      <c r="B24" s="210"/>
      <c r="C24" s="39" t="s">
        <v>112</v>
      </c>
      <c r="D24" s="98">
        <v>60</v>
      </c>
      <c r="E24" s="99"/>
      <c r="F24" s="99"/>
      <c r="G24" s="99"/>
      <c r="H24" s="99"/>
      <c r="I24" s="99"/>
      <c r="J24" s="99"/>
      <c r="K24" s="99"/>
      <c r="L24" s="99"/>
      <c r="M24" s="99"/>
      <c r="N24" s="99"/>
      <c r="O24" s="99"/>
      <c r="P24" s="99"/>
      <c r="Q24" s="99"/>
      <c r="R24" s="99"/>
      <c r="S24" s="206"/>
      <c r="T24" s="157">
        <f t="shared" si="0"/>
        <v>60</v>
      </c>
    </row>
    <row r="25" spans="1:20" x14ac:dyDescent="0.15">
      <c r="A25" s="220"/>
      <c r="B25" s="210"/>
      <c r="C25" s="39" t="s">
        <v>113</v>
      </c>
      <c r="D25" s="98">
        <v>60</v>
      </c>
      <c r="E25" s="99"/>
      <c r="F25" s="99"/>
      <c r="G25" s="99"/>
      <c r="H25" s="99"/>
      <c r="I25" s="99"/>
      <c r="J25" s="99"/>
      <c r="K25" s="99"/>
      <c r="L25" s="99"/>
      <c r="M25" s="99"/>
      <c r="N25" s="99"/>
      <c r="O25" s="99"/>
      <c r="P25" s="99"/>
      <c r="Q25" s="99"/>
      <c r="R25" s="99"/>
      <c r="S25" s="206"/>
      <c r="T25" s="157">
        <f t="shared" si="0"/>
        <v>60</v>
      </c>
    </row>
    <row r="26" spans="1:20" x14ac:dyDescent="0.15">
      <c r="A26" s="220"/>
      <c r="B26" s="223"/>
      <c r="C26" s="40" t="s">
        <v>114</v>
      </c>
      <c r="D26" s="100"/>
      <c r="E26" s="101"/>
      <c r="F26" s="101"/>
      <c r="G26" s="101"/>
      <c r="H26" s="101"/>
      <c r="I26" s="101"/>
      <c r="J26" s="101"/>
      <c r="K26" s="101"/>
      <c r="L26" s="101"/>
      <c r="M26" s="101"/>
      <c r="N26" s="101"/>
      <c r="O26" s="101"/>
      <c r="P26" s="101"/>
      <c r="Q26" s="101"/>
      <c r="R26" s="101"/>
      <c r="S26" s="206"/>
      <c r="T26" s="158">
        <f t="shared" si="0"/>
        <v>0</v>
      </c>
    </row>
    <row r="27" spans="1:20" x14ac:dyDescent="0.15">
      <c r="A27" s="221"/>
      <c r="B27" s="209" t="s">
        <v>87</v>
      </c>
      <c r="C27" s="41" t="s">
        <v>103</v>
      </c>
      <c r="D27" s="108">
        <v>40</v>
      </c>
      <c r="E27" s="109"/>
      <c r="F27" s="109"/>
      <c r="G27" s="109">
        <v>200</v>
      </c>
      <c r="H27" s="109"/>
      <c r="I27" s="109"/>
      <c r="J27" s="109"/>
      <c r="K27" s="109"/>
      <c r="L27" s="109"/>
      <c r="M27" s="109"/>
      <c r="N27" s="109"/>
      <c r="O27" s="109"/>
      <c r="P27" s="109"/>
      <c r="Q27" s="109"/>
      <c r="R27" s="109">
        <v>300</v>
      </c>
      <c r="S27" s="206"/>
      <c r="T27" s="156">
        <f t="shared" si="0"/>
        <v>540</v>
      </c>
    </row>
    <row r="28" spans="1:20" x14ac:dyDescent="0.15">
      <c r="A28" s="221"/>
      <c r="B28" s="210"/>
      <c r="C28" s="42" t="s">
        <v>104</v>
      </c>
      <c r="D28" s="104">
        <v>30</v>
      </c>
      <c r="E28" s="105"/>
      <c r="F28" s="105"/>
      <c r="G28" s="105">
        <v>150</v>
      </c>
      <c r="H28" s="105"/>
      <c r="I28" s="105"/>
      <c r="J28" s="105"/>
      <c r="K28" s="105"/>
      <c r="L28" s="105"/>
      <c r="M28" s="105"/>
      <c r="N28" s="105"/>
      <c r="O28" s="105"/>
      <c r="P28" s="105"/>
      <c r="Q28" s="105"/>
      <c r="R28" s="105"/>
      <c r="S28" s="206"/>
      <c r="T28" s="157">
        <f t="shared" si="0"/>
        <v>180</v>
      </c>
    </row>
    <row r="29" spans="1:20" x14ac:dyDescent="0.15">
      <c r="A29" s="221"/>
      <c r="B29" s="210"/>
      <c r="C29" s="42" t="s">
        <v>105</v>
      </c>
      <c r="D29" s="104">
        <v>20</v>
      </c>
      <c r="E29" s="105"/>
      <c r="F29" s="105"/>
      <c r="G29" s="105"/>
      <c r="H29" s="105"/>
      <c r="I29" s="105"/>
      <c r="J29" s="105"/>
      <c r="K29" s="105"/>
      <c r="L29" s="105"/>
      <c r="M29" s="105"/>
      <c r="N29" s="105"/>
      <c r="O29" s="105"/>
      <c r="P29" s="105"/>
      <c r="Q29" s="105"/>
      <c r="R29" s="105"/>
      <c r="S29" s="206"/>
      <c r="T29" s="157">
        <f t="shared" si="0"/>
        <v>20</v>
      </c>
    </row>
    <row r="30" spans="1:20" x14ac:dyDescent="0.15">
      <c r="A30" s="221"/>
      <c r="B30" s="210"/>
      <c r="C30" s="42" t="s">
        <v>106</v>
      </c>
      <c r="D30" s="104"/>
      <c r="E30" s="105"/>
      <c r="F30" s="105"/>
      <c r="G30" s="105"/>
      <c r="H30" s="105"/>
      <c r="I30" s="105"/>
      <c r="J30" s="105"/>
      <c r="K30" s="105"/>
      <c r="L30" s="105"/>
      <c r="M30" s="105"/>
      <c r="N30" s="105"/>
      <c r="O30" s="105"/>
      <c r="P30" s="105"/>
      <c r="Q30" s="105"/>
      <c r="R30" s="105"/>
      <c r="S30" s="206"/>
      <c r="T30" s="157">
        <f t="shared" si="0"/>
        <v>0</v>
      </c>
    </row>
    <row r="31" spans="1:20" ht="14.25" thickBot="1" x14ac:dyDescent="0.2">
      <c r="A31" s="222"/>
      <c r="B31" s="224"/>
      <c r="C31" s="43" t="s">
        <v>107</v>
      </c>
      <c r="D31" s="106"/>
      <c r="E31" s="107"/>
      <c r="F31" s="107"/>
      <c r="G31" s="107"/>
      <c r="H31" s="107"/>
      <c r="I31" s="107"/>
      <c r="J31" s="107"/>
      <c r="K31" s="107"/>
      <c r="L31" s="107"/>
      <c r="M31" s="107"/>
      <c r="N31" s="107"/>
      <c r="O31" s="107"/>
      <c r="P31" s="107"/>
      <c r="Q31" s="107"/>
      <c r="R31" s="107"/>
      <c r="S31" s="208"/>
      <c r="T31" s="159">
        <f t="shared" si="0"/>
        <v>0</v>
      </c>
    </row>
  </sheetData>
  <sheetProtection password="CC6F" sheet="1"/>
  <mergeCells count="12">
    <mergeCell ref="S5:S17"/>
    <mergeCell ref="S18:S31"/>
    <mergeCell ref="A18:A31"/>
    <mergeCell ref="B19:B26"/>
    <mergeCell ref="B27:B31"/>
    <mergeCell ref="A1:B1"/>
    <mergeCell ref="D1:R1"/>
    <mergeCell ref="A2:B2"/>
    <mergeCell ref="A3:B3"/>
    <mergeCell ref="A4:A17"/>
    <mergeCell ref="B5:B12"/>
    <mergeCell ref="B13:B17"/>
  </mergeCells>
  <phoneticPr fontId="2"/>
  <dataValidations count="1">
    <dataValidation imeMode="hiragana" allowBlank="1" showInputMessage="1" showErrorMessage="1" sqref="C1:C31"/>
  </dataValidations>
  <pageMargins left="0.70866141732283472" right="0.70866141732283472" top="0.74803149606299213" bottom="0.74803149606299213" header="0.31496062992125984" footer="0.31496062992125984"/>
  <pageSetup paperSize="9" scale="93" orientation="landscape" r:id="rId1"/>
  <colBreaks count="1" manualBreakCount="1">
    <brk id="11" max="3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7"/>
  <sheetViews>
    <sheetView zoomScaleNormal="100" workbookViewId="0">
      <selection activeCell="H32" sqref="H32:M37"/>
    </sheetView>
  </sheetViews>
  <sheetFormatPr defaultRowHeight="13.5" x14ac:dyDescent="0.15"/>
  <cols>
    <col min="1" max="1" width="18.125" customWidth="1"/>
  </cols>
  <sheetData>
    <row r="1" spans="1:13" ht="38.25" customHeight="1" thickBot="1" x14ac:dyDescent="0.2">
      <c r="A1" s="165"/>
      <c r="B1" s="257" t="s">
        <v>115</v>
      </c>
      <c r="C1" s="258"/>
      <c r="D1" s="258"/>
      <c r="E1" s="258"/>
      <c r="F1" s="258"/>
      <c r="G1" s="258"/>
      <c r="H1" s="258" t="s">
        <v>116</v>
      </c>
      <c r="I1" s="258"/>
      <c r="J1" s="258"/>
      <c r="K1" s="258"/>
      <c r="L1" s="258"/>
      <c r="M1" s="259"/>
    </row>
    <row r="2" spans="1:13" ht="13.5" customHeight="1" x14ac:dyDescent="0.15">
      <c r="A2" s="256" t="s">
        <v>203</v>
      </c>
      <c r="B2" s="263" t="s">
        <v>214</v>
      </c>
      <c r="C2" s="261"/>
      <c r="D2" s="261"/>
      <c r="E2" s="261"/>
      <c r="F2" s="261"/>
      <c r="G2" s="264"/>
      <c r="H2" s="260" t="s">
        <v>213</v>
      </c>
      <c r="I2" s="261"/>
      <c r="J2" s="261"/>
      <c r="K2" s="261"/>
      <c r="L2" s="261"/>
      <c r="M2" s="262"/>
    </row>
    <row r="3" spans="1:13" x14ac:dyDescent="0.15">
      <c r="A3" s="227"/>
      <c r="B3" s="232"/>
      <c r="C3" s="233"/>
      <c r="D3" s="233"/>
      <c r="E3" s="233"/>
      <c r="F3" s="233"/>
      <c r="G3" s="234"/>
      <c r="H3" s="240"/>
      <c r="I3" s="233"/>
      <c r="J3" s="233"/>
      <c r="K3" s="233"/>
      <c r="L3" s="233"/>
      <c r="M3" s="241"/>
    </row>
    <row r="4" spans="1:13" x14ac:dyDescent="0.15">
      <c r="A4" s="227"/>
      <c r="B4" s="232"/>
      <c r="C4" s="233"/>
      <c r="D4" s="233"/>
      <c r="E4" s="233"/>
      <c r="F4" s="233"/>
      <c r="G4" s="234"/>
      <c r="H4" s="240"/>
      <c r="I4" s="233"/>
      <c r="J4" s="233"/>
      <c r="K4" s="233"/>
      <c r="L4" s="233"/>
      <c r="M4" s="241"/>
    </row>
    <row r="5" spans="1:13" x14ac:dyDescent="0.15">
      <c r="A5" s="227"/>
      <c r="B5" s="232"/>
      <c r="C5" s="233"/>
      <c r="D5" s="233"/>
      <c r="E5" s="233"/>
      <c r="F5" s="233"/>
      <c r="G5" s="234"/>
      <c r="H5" s="240"/>
      <c r="I5" s="233"/>
      <c r="J5" s="233"/>
      <c r="K5" s="233"/>
      <c r="L5" s="233"/>
      <c r="M5" s="241"/>
    </row>
    <row r="6" spans="1:13" x14ac:dyDescent="0.15">
      <c r="A6" s="227"/>
      <c r="B6" s="232"/>
      <c r="C6" s="233"/>
      <c r="D6" s="233"/>
      <c r="E6" s="233"/>
      <c r="F6" s="233"/>
      <c r="G6" s="234"/>
      <c r="H6" s="240"/>
      <c r="I6" s="233"/>
      <c r="J6" s="233"/>
      <c r="K6" s="233"/>
      <c r="L6" s="233"/>
      <c r="M6" s="241"/>
    </row>
    <row r="7" spans="1:13" x14ac:dyDescent="0.15">
      <c r="A7" s="227"/>
      <c r="B7" s="232"/>
      <c r="C7" s="233"/>
      <c r="D7" s="233"/>
      <c r="E7" s="233"/>
      <c r="F7" s="233"/>
      <c r="G7" s="234"/>
      <c r="H7" s="240"/>
      <c r="I7" s="233"/>
      <c r="J7" s="233"/>
      <c r="K7" s="233"/>
      <c r="L7" s="233"/>
      <c r="M7" s="241"/>
    </row>
    <row r="8" spans="1:13" x14ac:dyDescent="0.15">
      <c r="A8" s="228"/>
      <c r="B8" s="235"/>
      <c r="C8" s="236"/>
      <c r="D8" s="236"/>
      <c r="E8" s="236"/>
      <c r="F8" s="236"/>
      <c r="G8" s="237"/>
      <c r="H8" s="242"/>
      <c r="I8" s="236"/>
      <c r="J8" s="236"/>
      <c r="K8" s="236"/>
      <c r="L8" s="236"/>
      <c r="M8" s="243"/>
    </row>
    <row r="9" spans="1:13" ht="13.5" customHeight="1" x14ac:dyDescent="0.15">
      <c r="A9" s="226" t="s">
        <v>117</v>
      </c>
      <c r="B9" s="229" t="s">
        <v>212</v>
      </c>
      <c r="C9" s="230"/>
      <c r="D9" s="230"/>
      <c r="E9" s="230"/>
      <c r="F9" s="230"/>
      <c r="G9" s="231"/>
      <c r="H9" s="238" t="s">
        <v>211</v>
      </c>
      <c r="I9" s="230"/>
      <c r="J9" s="230"/>
      <c r="K9" s="230"/>
      <c r="L9" s="230"/>
      <c r="M9" s="239"/>
    </row>
    <row r="10" spans="1:13" x14ac:dyDescent="0.15">
      <c r="A10" s="227"/>
      <c r="B10" s="232"/>
      <c r="C10" s="233"/>
      <c r="D10" s="233"/>
      <c r="E10" s="233"/>
      <c r="F10" s="233"/>
      <c r="G10" s="234"/>
      <c r="H10" s="240"/>
      <c r="I10" s="233"/>
      <c r="J10" s="233"/>
      <c r="K10" s="233"/>
      <c r="L10" s="233"/>
      <c r="M10" s="241"/>
    </row>
    <row r="11" spans="1:13" x14ac:dyDescent="0.15">
      <c r="A11" s="227"/>
      <c r="B11" s="232"/>
      <c r="C11" s="233"/>
      <c r="D11" s="233"/>
      <c r="E11" s="233"/>
      <c r="F11" s="233"/>
      <c r="G11" s="234"/>
      <c r="H11" s="240"/>
      <c r="I11" s="233"/>
      <c r="J11" s="233"/>
      <c r="K11" s="233"/>
      <c r="L11" s="233"/>
      <c r="M11" s="241"/>
    </row>
    <row r="12" spans="1:13" x14ac:dyDescent="0.15">
      <c r="A12" s="228"/>
      <c r="B12" s="235"/>
      <c r="C12" s="236"/>
      <c r="D12" s="236"/>
      <c r="E12" s="236"/>
      <c r="F12" s="236"/>
      <c r="G12" s="237"/>
      <c r="H12" s="242"/>
      <c r="I12" s="236"/>
      <c r="J12" s="236"/>
      <c r="K12" s="236"/>
      <c r="L12" s="236"/>
      <c r="M12" s="243"/>
    </row>
    <row r="13" spans="1:13" ht="13.5" customHeight="1" x14ac:dyDescent="0.15">
      <c r="A13" s="226" t="s">
        <v>204</v>
      </c>
      <c r="B13" s="229" t="s">
        <v>215</v>
      </c>
      <c r="C13" s="230"/>
      <c r="D13" s="230"/>
      <c r="E13" s="230"/>
      <c r="F13" s="230"/>
      <c r="G13" s="231"/>
      <c r="H13" s="238" t="s">
        <v>215</v>
      </c>
      <c r="I13" s="230"/>
      <c r="J13" s="230"/>
      <c r="K13" s="230"/>
      <c r="L13" s="230"/>
      <c r="M13" s="239"/>
    </row>
    <row r="14" spans="1:13" x14ac:dyDescent="0.15">
      <c r="A14" s="227"/>
      <c r="B14" s="232"/>
      <c r="C14" s="233"/>
      <c r="D14" s="233"/>
      <c r="E14" s="233"/>
      <c r="F14" s="233"/>
      <c r="G14" s="234"/>
      <c r="H14" s="240"/>
      <c r="I14" s="233"/>
      <c r="J14" s="233"/>
      <c r="K14" s="233"/>
      <c r="L14" s="233"/>
      <c r="M14" s="241"/>
    </row>
    <row r="15" spans="1:13" x14ac:dyDescent="0.15">
      <c r="A15" s="227"/>
      <c r="B15" s="232"/>
      <c r="C15" s="233"/>
      <c r="D15" s="233"/>
      <c r="E15" s="233"/>
      <c r="F15" s="233"/>
      <c r="G15" s="234"/>
      <c r="H15" s="240"/>
      <c r="I15" s="233"/>
      <c r="J15" s="233"/>
      <c r="K15" s="233"/>
      <c r="L15" s="233"/>
      <c r="M15" s="241"/>
    </row>
    <row r="16" spans="1:13" x14ac:dyDescent="0.15">
      <c r="A16" s="228"/>
      <c r="B16" s="235"/>
      <c r="C16" s="236"/>
      <c r="D16" s="236"/>
      <c r="E16" s="236"/>
      <c r="F16" s="236"/>
      <c r="G16" s="237"/>
      <c r="H16" s="242"/>
      <c r="I16" s="236"/>
      <c r="J16" s="236"/>
      <c r="K16" s="236"/>
      <c r="L16" s="236"/>
      <c r="M16" s="243"/>
    </row>
    <row r="17" spans="1:13" ht="13.5" customHeight="1" x14ac:dyDescent="0.15">
      <c r="A17" s="226" t="s">
        <v>205</v>
      </c>
      <c r="B17" s="229" t="s">
        <v>134</v>
      </c>
      <c r="C17" s="230"/>
      <c r="D17" s="230"/>
      <c r="E17" s="230"/>
      <c r="F17" s="230"/>
      <c r="G17" s="231"/>
      <c r="H17" s="238" t="s">
        <v>208</v>
      </c>
      <c r="I17" s="230"/>
      <c r="J17" s="230"/>
      <c r="K17" s="230"/>
      <c r="L17" s="230"/>
      <c r="M17" s="239"/>
    </row>
    <row r="18" spans="1:13" ht="13.5" customHeight="1" x14ac:dyDescent="0.15">
      <c r="A18" s="227"/>
      <c r="B18" s="232"/>
      <c r="C18" s="233"/>
      <c r="D18" s="233"/>
      <c r="E18" s="233"/>
      <c r="F18" s="233"/>
      <c r="G18" s="234"/>
      <c r="H18" s="240"/>
      <c r="I18" s="233"/>
      <c r="J18" s="233"/>
      <c r="K18" s="233"/>
      <c r="L18" s="233"/>
      <c r="M18" s="241"/>
    </row>
    <row r="19" spans="1:13" ht="13.5" customHeight="1" x14ac:dyDescent="0.15">
      <c r="A19" s="227"/>
      <c r="B19" s="232"/>
      <c r="C19" s="233"/>
      <c r="D19" s="233"/>
      <c r="E19" s="233"/>
      <c r="F19" s="233"/>
      <c r="G19" s="234"/>
      <c r="H19" s="240"/>
      <c r="I19" s="233"/>
      <c r="J19" s="233"/>
      <c r="K19" s="233"/>
      <c r="L19" s="233"/>
      <c r="M19" s="241"/>
    </row>
    <row r="20" spans="1:13" ht="13.5" customHeight="1" x14ac:dyDescent="0.15">
      <c r="A20" s="227"/>
      <c r="B20" s="232"/>
      <c r="C20" s="233"/>
      <c r="D20" s="233"/>
      <c r="E20" s="233"/>
      <c r="F20" s="233"/>
      <c r="G20" s="234"/>
      <c r="H20" s="240"/>
      <c r="I20" s="233"/>
      <c r="J20" s="233"/>
      <c r="K20" s="233"/>
      <c r="L20" s="233"/>
      <c r="M20" s="241"/>
    </row>
    <row r="21" spans="1:13" ht="13.5" customHeight="1" x14ac:dyDescent="0.15">
      <c r="A21" s="228"/>
      <c r="B21" s="235"/>
      <c r="C21" s="236"/>
      <c r="D21" s="236"/>
      <c r="E21" s="236"/>
      <c r="F21" s="236"/>
      <c r="G21" s="237"/>
      <c r="H21" s="242"/>
      <c r="I21" s="236"/>
      <c r="J21" s="236"/>
      <c r="K21" s="236"/>
      <c r="L21" s="236"/>
      <c r="M21" s="243"/>
    </row>
    <row r="22" spans="1:13" ht="13.5" customHeight="1" x14ac:dyDescent="0.15">
      <c r="A22" s="226" t="s">
        <v>206</v>
      </c>
      <c r="B22" s="229" t="s">
        <v>134</v>
      </c>
      <c r="C22" s="230"/>
      <c r="D22" s="230"/>
      <c r="E22" s="230"/>
      <c r="F22" s="230"/>
      <c r="G22" s="231"/>
      <c r="H22" s="238" t="s">
        <v>135</v>
      </c>
      <c r="I22" s="230"/>
      <c r="J22" s="230"/>
      <c r="K22" s="230"/>
      <c r="L22" s="230"/>
      <c r="M22" s="239"/>
    </row>
    <row r="23" spans="1:13" ht="13.5" customHeight="1" x14ac:dyDescent="0.15">
      <c r="A23" s="227"/>
      <c r="B23" s="232"/>
      <c r="C23" s="233"/>
      <c r="D23" s="233"/>
      <c r="E23" s="233"/>
      <c r="F23" s="233"/>
      <c r="G23" s="234"/>
      <c r="H23" s="240"/>
      <c r="I23" s="233"/>
      <c r="J23" s="233"/>
      <c r="K23" s="233"/>
      <c r="L23" s="233"/>
      <c r="M23" s="241"/>
    </row>
    <row r="24" spans="1:13" ht="13.5" customHeight="1" x14ac:dyDescent="0.15">
      <c r="A24" s="227"/>
      <c r="B24" s="232"/>
      <c r="C24" s="233"/>
      <c r="D24" s="233"/>
      <c r="E24" s="233"/>
      <c r="F24" s="233"/>
      <c r="G24" s="234"/>
      <c r="H24" s="240"/>
      <c r="I24" s="233"/>
      <c r="J24" s="233"/>
      <c r="K24" s="233"/>
      <c r="L24" s="233"/>
      <c r="M24" s="241"/>
    </row>
    <row r="25" spans="1:13" ht="13.5" customHeight="1" x14ac:dyDescent="0.15">
      <c r="A25" s="228"/>
      <c r="B25" s="235"/>
      <c r="C25" s="236"/>
      <c r="D25" s="236"/>
      <c r="E25" s="236"/>
      <c r="F25" s="236"/>
      <c r="G25" s="237"/>
      <c r="H25" s="242"/>
      <c r="I25" s="236"/>
      <c r="J25" s="236"/>
      <c r="K25" s="236"/>
      <c r="L25" s="236"/>
      <c r="M25" s="243"/>
    </row>
    <row r="26" spans="1:13" ht="13.5" customHeight="1" x14ac:dyDescent="0.15">
      <c r="A26" s="226" t="s">
        <v>207</v>
      </c>
      <c r="B26" s="229" t="s">
        <v>216</v>
      </c>
      <c r="C26" s="230"/>
      <c r="D26" s="230"/>
      <c r="E26" s="230"/>
      <c r="F26" s="230"/>
      <c r="G26" s="231"/>
      <c r="H26" s="238" t="s">
        <v>223</v>
      </c>
      <c r="I26" s="230"/>
      <c r="J26" s="230"/>
      <c r="K26" s="230"/>
      <c r="L26" s="230"/>
      <c r="M26" s="239"/>
    </row>
    <row r="27" spans="1:13" ht="13.5" customHeight="1" x14ac:dyDescent="0.15">
      <c r="A27" s="227"/>
      <c r="B27" s="232"/>
      <c r="C27" s="233"/>
      <c r="D27" s="233"/>
      <c r="E27" s="233"/>
      <c r="F27" s="233"/>
      <c r="G27" s="234"/>
      <c r="H27" s="240"/>
      <c r="I27" s="233"/>
      <c r="J27" s="233"/>
      <c r="K27" s="233"/>
      <c r="L27" s="233"/>
      <c r="M27" s="241"/>
    </row>
    <row r="28" spans="1:13" ht="13.5" customHeight="1" x14ac:dyDescent="0.15">
      <c r="A28" s="227"/>
      <c r="B28" s="232"/>
      <c r="C28" s="233"/>
      <c r="D28" s="233"/>
      <c r="E28" s="233"/>
      <c r="F28" s="233"/>
      <c r="G28" s="234"/>
      <c r="H28" s="240"/>
      <c r="I28" s="233"/>
      <c r="J28" s="233"/>
      <c r="K28" s="233"/>
      <c r="L28" s="233"/>
      <c r="M28" s="241"/>
    </row>
    <row r="29" spans="1:13" ht="13.5" customHeight="1" x14ac:dyDescent="0.15">
      <c r="A29" s="227"/>
      <c r="B29" s="232"/>
      <c r="C29" s="233"/>
      <c r="D29" s="233"/>
      <c r="E29" s="233"/>
      <c r="F29" s="233"/>
      <c r="G29" s="234"/>
      <c r="H29" s="240"/>
      <c r="I29" s="233"/>
      <c r="J29" s="233"/>
      <c r="K29" s="233"/>
      <c r="L29" s="233"/>
      <c r="M29" s="241"/>
    </row>
    <row r="30" spans="1:13" ht="13.5" customHeight="1" x14ac:dyDescent="0.15">
      <c r="A30" s="227"/>
      <c r="B30" s="232"/>
      <c r="C30" s="233"/>
      <c r="D30" s="233"/>
      <c r="E30" s="233"/>
      <c r="F30" s="233"/>
      <c r="G30" s="234"/>
      <c r="H30" s="240"/>
      <c r="I30" s="233"/>
      <c r="J30" s="233"/>
      <c r="K30" s="233"/>
      <c r="L30" s="233"/>
      <c r="M30" s="241"/>
    </row>
    <row r="31" spans="1:13" ht="13.5" customHeight="1" x14ac:dyDescent="0.15">
      <c r="A31" s="228"/>
      <c r="B31" s="235"/>
      <c r="C31" s="236"/>
      <c r="D31" s="236"/>
      <c r="E31" s="236"/>
      <c r="F31" s="236"/>
      <c r="G31" s="237"/>
      <c r="H31" s="242"/>
      <c r="I31" s="236"/>
      <c r="J31" s="236"/>
      <c r="K31" s="236"/>
      <c r="L31" s="236"/>
      <c r="M31" s="243"/>
    </row>
    <row r="32" spans="1:13" ht="13.5" customHeight="1" x14ac:dyDescent="0.15">
      <c r="A32" s="244" t="s">
        <v>221</v>
      </c>
      <c r="B32" s="268"/>
      <c r="C32" s="269"/>
      <c r="D32" s="269"/>
      <c r="E32" s="269"/>
      <c r="F32" s="269"/>
      <c r="G32" s="269"/>
      <c r="H32" s="251" t="s">
        <v>224</v>
      </c>
      <c r="I32" s="252"/>
      <c r="J32" s="252"/>
      <c r="K32" s="252"/>
      <c r="L32" s="252"/>
      <c r="M32" s="253"/>
    </row>
    <row r="33" spans="1:13" ht="13.5" customHeight="1" x14ac:dyDescent="0.15">
      <c r="A33" s="244"/>
      <c r="B33" s="268"/>
      <c r="C33" s="269"/>
      <c r="D33" s="269"/>
      <c r="E33" s="269"/>
      <c r="F33" s="269"/>
      <c r="G33" s="269"/>
      <c r="H33" s="251"/>
      <c r="I33" s="252"/>
      <c r="J33" s="252"/>
      <c r="K33" s="252"/>
      <c r="L33" s="252"/>
      <c r="M33" s="253"/>
    </row>
    <row r="34" spans="1:13" ht="13.5" customHeight="1" x14ac:dyDescent="0.15">
      <c r="A34" s="244"/>
      <c r="B34" s="268"/>
      <c r="C34" s="269"/>
      <c r="D34" s="269"/>
      <c r="E34" s="269"/>
      <c r="F34" s="269"/>
      <c r="G34" s="269"/>
      <c r="H34" s="251"/>
      <c r="I34" s="252"/>
      <c r="J34" s="252"/>
      <c r="K34" s="252"/>
      <c r="L34" s="252"/>
      <c r="M34" s="253"/>
    </row>
    <row r="35" spans="1:13" ht="13.5" customHeight="1" x14ac:dyDescent="0.15">
      <c r="A35" s="244"/>
      <c r="B35" s="270"/>
      <c r="C35" s="269"/>
      <c r="D35" s="269"/>
      <c r="E35" s="269"/>
      <c r="F35" s="269"/>
      <c r="G35" s="269"/>
      <c r="H35" s="252"/>
      <c r="I35" s="252"/>
      <c r="J35" s="252"/>
      <c r="K35" s="252"/>
      <c r="L35" s="252"/>
      <c r="M35" s="253"/>
    </row>
    <row r="36" spans="1:13" ht="13.5" customHeight="1" x14ac:dyDescent="0.15">
      <c r="A36" s="244"/>
      <c r="B36" s="270"/>
      <c r="C36" s="269"/>
      <c r="D36" s="269"/>
      <c r="E36" s="269"/>
      <c r="F36" s="269"/>
      <c r="G36" s="269"/>
      <c r="H36" s="252"/>
      <c r="I36" s="252"/>
      <c r="J36" s="252"/>
      <c r="K36" s="252"/>
      <c r="L36" s="252"/>
      <c r="M36" s="253"/>
    </row>
    <row r="37" spans="1:13" ht="13.5" customHeight="1" thickBot="1" x14ac:dyDescent="0.2">
      <c r="A37" s="245"/>
      <c r="B37" s="271"/>
      <c r="C37" s="272"/>
      <c r="D37" s="272"/>
      <c r="E37" s="272"/>
      <c r="F37" s="272"/>
      <c r="G37" s="272"/>
      <c r="H37" s="254"/>
      <c r="I37" s="254"/>
      <c r="J37" s="254"/>
      <c r="K37" s="254"/>
      <c r="L37" s="254"/>
      <c r="M37" s="255"/>
    </row>
  </sheetData>
  <sheetProtection password="CC6F" sheet="1"/>
  <mergeCells count="23">
    <mergeCell ref="B1:G1"/>
    <mergeCell ref="H1:M1"/>
    <mergeCell ref="A2:A8"/>
    <mergeCell ref="B2:G8"/>
    <mergeCell ref="H2:M8"/>
    <mergeCell ref="A9:A12"/>
    <mergeCell ref="B9:G12"/>
    <mergeCell ref="H9:M12"/>
    <mergeCell ref="A13:A16"/>
    <mergeCell ref="B13:G16"/>
    <mergeCell ref="H13:M16"/>
    <mergeCell ref="A17:A21"/>
    <mergeCell ref="B17:G21"/>
    <mergeCell ref="H17:M21"/>
    <mergeCell ref="A32:A37"/>
    <mergeCell ref="B32:G37"/>
    <mergeCell ref="H32:M37"/>
    <mergeCell ref="A22:A25"/>
    <mergeCell ref="B22:G25"/>
    <mergeCell ref="H22:M25"/>
    <mergeCell ref="A26:A31"/>
    <mergeCell ref="B26:G31"/>
    <mergeCell ref="H26:M31"/>
  </mergeCells>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5"/>
  <sheetViews>
    <sheetView zoomScaleNormal="100" zoomScaleSheetLayoutView="100" workbookViewId="0">
      <selection activeCell="G22" sqref="G22"/>
    </sheetView>
  </sheetViews>
  <sheetFormatPr defaultRowHeight="13.5" x14ac:dyDescent="0.15"/>
  <cols>
    <col min="1" max="1" width="4.375" customWidth="1"/>
    <col min="2" max="2" width="16.875" bestFit="1" customWidth="1"/>
    <col min="3" max="4" width="4.125" customWidth="1"/>
    <col min="5" max="5" width="8.625" bestFit="1" customWidth="1"/>
    <col min="6" max="6" width="8.25" customWidth="1"/>
    <col min="7" max="7" width="13" bestFit="1" customWidth="1"/>
    <col min="8" max="8" width="8.25" customWidth="1"/>
    <col min="9" max="9" width="13" bestFit="1" customWidth="1"/>
  </cols>
  <sheetData>
    <row r="1" spans="1:9" x14ac:dyDescent="0.15">
      <c r="A1" t="s">
        <v>172</v>
      </c>
    </row>
    <row r="3" spans="1:9" ht="17.25" x14ac:dyDescent="0.15">
      <c r="A3" s="273" t="s">
        <v>128</v>
      </c>
      <c r="B3" s="273"/>
      <c r="C3" s="273"/>
      <c r="D3" s="273"/>
      <c r="E3" s="273"/>
      <c r="F3" s="273"/>
      <c r="G3" s="273"/>
      <c r="H3" s="273"/>
      <c r="I3" s="273"/>
    </row>
    <row r="4" spans="1:9" ht="22.5" customHeight="1" x14ac:dyDescent="0.15">
      <c r="A4" s="273" t="s">
        <v>130</v>
      </c>
      <c r="B4" s="273"/>
      <c r="C4" s="273"/>
      <c r="D4" s="273"/>
      <c r="E4" s="273"/>
      <c r="F4" s="273"/>
      <c r="G4" s="273"/>
      <c r="H4" s="273"/>
      <c r="I4" s="273"/>
    </row>
    <row r="5" spans="1:9" x14ac:dyDescent="0.15">
      <c r="B5" s="276" t="s">
        <v>163</v>
      </c>
      <c r="C5" s="19"/>
      <c r="D5" s="22"/>
      <c r="E5" s="276" t="s">
        <v>164</v>
      </c>
      <c r="F5" s="22"/>
      <c r="G5" s="276" t="s">
        <v>92</v>
      </c>
      <c r="H5" s="274" t="s">
        <v>121</v>
      </c>
      <c r="I5" s="275"/>
    </row>
    <row r="6" spans="1:9" x14ac:dyDescent="0.15">
      <c r="B6" s="277"/>
      <c r="D6" s="51"/>
      <c r="E6" s="277"/>
      <c r="G6" s="277"/>
      <c r="H6" s="274"/>
      <c r="I6" s="275"/>
    </row>
    <row r="7" spans="1:9" x14ac:dyDescent="0.15">
      <c r="D7" s="52"/>
    </row>
    <row r="8" spans="1:9" x14ac:dyDescent="0.15">
      <c r="D8" s="19"/>
      <c r="E8" s="21"/>
      <c r="F8" s="22"/>
      <c r="G8" s="276" t="s">
        <v>89</v>
      </c>
      <c r="H8" s="19"/>
      <c r="I8" s="276" t="s">
        <v>90</v>
      </c>
    </row>
    <row r="9" spans="1:9" x14ac:dyDescent="0.15">
      <c r="G9" s="277"/>
      <c r="I9" s="277"/>
    </row>
    <row r="11" spans="1:9" x14ac:dyDescent="0.15">
      <c r="B11" s="276" t="s">
        <v>165</v>
      </c>
      <c r="C11" s="19"/>
      <c r="D11" s="22"/>
      <c r="E11" s="276" t="s">
        <v>120</v>
      </c>
      <c r="F11" s="18"/>
      <c r="G11" s="276" t="s">
        <v>89</v>
      </c>
      <c r="H11" s="19"/>
      <c r="I11" s="276" t="s">
        <v>90</v>
      </c>
    </row>
    <row r="12" spans="1:9" x14ac:dyDescent="0.15">
      <c r="B12" s="277"/>
      <c r="E12" s="277"/>
      <c r="G12" s="277"/>
      <c r="I12" s="277"/>
    </row>
    <row r="14" spans="1:9" x14ac:dyDescent="0.15">
      <c r="B14" s="276" t="s">
        <v>142</v>
      </c>
      <c r="C14" s="19"/>
      <c r="D14" s="21"/>
      <c r="E14" s="21"/>
      <c r="F14" s="21"/>
      <c r="G14" s="21"/>
      <c r="H14" s="21"/>
      <c r="I14" s="276" t="s">
        <v>90</v>
      </c>
    </row>
    <row r="15" spans="1:9" x14ac:dyDescent="0.15">
      <c r="B15" s="277"/>
      <c r="I15" s="277"/>
    </row>
  </sheetData>
  <sheetProtection password="CC6F" sheet="1"/>
  <mergeCells count="14">
    <mergeCell ref="I14:I15"/>
    <mergeCell ref="B5:B6"/>
    <mergeCell ref="E5:E6"/>
    <mergeCell ref="G5:G6"/>
    <mergeCell ref="B14:B15"/>
    <mergeCell ref="I11:I12"/>
    <mergeCell ref="A3:I3"/>
    <mergeCell ref="H5:I6"/>
    <mergeCell ref="A4:I4"/>
    <mergeCell ref="B11:B12"/>
    <mergeCell ref="E11:E12"/>
    <mergeCell ref="I8:I9"/>
    <mergeCell ref="G8:G9"/>
    <mergeCell ref="G11:G12"/>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第１面</vt:lpstr>
      <vt:lpstr>入力様式1</vt:lpstr>
      <vt:lpstr>入力様式2</vt:lpstr>
      <vt:lpstr>（別紙１）一連処理工程</vt:lpstr>
      <vt:lpstr>（別紙２）管理体制</vt:lpstr>
      <vt:lpstr>【例】第１面</vt:lpstr>
      <vt:lpstr>【例】入力様式1</vt:lpstr>
      <vt:lpstr>【例】入力様式2</vt:lpstr>
      <vt:lpstr>【例】（別紙１）一連処理工程</vt:lpstr>
      <vt:lpstr>【例】（別紙２）管理体制</vt:lpstr>
      <vt:lpstr>別紙３</vt:lpstr>
      <vt:lpstr>第２面</vt:lpstr>
      <vt:lpstr>第３面</vt:lpstr>
      <vt:lpstr>第４面</vt:lpstr>
      <vt:lpstr>第５面</vt:lpstr>
      <vt:lpstr>第６面</vt:lpstr>
      <vt:lpstr>【例】第１面!Print_Area</vt:lpstr>
      <vt:lpstr>【例】入力様式1!Print_Area</vt:lpstr>
      <vt:lpstr>第１面!Print_Area</vt:lpstr>
      <vt:lpstr>第２面!Print_Area</vt:lpstr>
      <vt:lpstr>入力様式1!Print_Area</vt:lpstr>
      <vt:lpstr>別紙３!Print_Area</vt:lpstr>
      <vt:lpstr>【例】入力様式1!Print_Titles</vt:lpstr>
      <vt:lpstr>入力様式1!Print_Titles</vt:lpstr>
      <vt:lpstr>別紙３!Print_Titles</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2020-03-19T06:23:56Z</cp:lastPrinted>
  <dcterms:created xsi:type="dcterms:W3CDTF">2011-03-03T10:17:00Z</dcterms:created>
  <dcterms:modified xsi:type="dcterms:W3CDTF">2025-03-04T00:11:08Z</dcterms:modified>
</cp:coreProperties>
</file>