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0501\K000501B\○04照会\R5照会\02処理済\095冬樹【0314〆】令和4年度財政状況資料集の作成等について\06再提出（0325）\"/>
    </mc:Choice>
  </mc:AlternateContent>
  <bookViews>
    <workbookView xWindow="0" yWindow="0" windowWidth="15360" windowHeight="7635" firstSheet="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<sst xmlns="http://schemas.openxmlformats.org/spreadsheetml/2006/main" count="1090" uniqueCount="626">
  <si>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</si>
  <si>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</si>
  <si>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</si>
  <si>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</si>
  <si>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</si>
  <si>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</si>
  <si>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</si>
  <si>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</si>
  <si>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</si>
  <si>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</si>
  <si>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</si>
  <si>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</si>
  <si>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</si>
  <si>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</si>
  <si>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</si>
  <si>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</si>
  <si>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</si>
  <si>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</si>
  <si>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</si>
  <si>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</si>
  <si>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</si>
  <si>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</si>
  <si>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</si>
  <si>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</si>
  <si>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</si>
  <si>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</si>
  <si>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</si>
  <si>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</si>
  <si>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</si>
  <si>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</si>
  <si>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</si>
  <si>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</si>
  <si>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</si>
  <si>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</si>
  <si>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</si>
  <si>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</si>
  <si>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</si>
  <si>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</si>
  <si>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</si>
  <si>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</si>
  <si>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</si>
  <si>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</si>
  <si>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</si>
  <si>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</si>
  <si>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</si>
  <si>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</si>
  <si>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</si>
  <si>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</si>
  <si>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</si>
  <si>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</si>
  <si>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</si>
  <si>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</si>
  <si>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</si>
  <si>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</si>
  <si>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</si>
  <si>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</si>
  <si>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</si>
  <si>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</si>
  <si>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</si>
  <si>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</si>
  <si>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</si>
  <si>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</si>
  <si>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</si>
  <si>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</si>
  <si>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</si>
  <si>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</si>
  <si>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</si>
  <si>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</si>
  <si>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</si>
  <si>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</si>
  <si>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</si>
  <si>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</si>
  <si>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</si>
  <si>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</si>
  <si>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</si>
  <si>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</si>
  <si>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</si>
  <si>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</si>
  <si>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</si>
  <si>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</si>
  <si>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</si>
  <si>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</si>
  <si>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</si>
  <si>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</si>
  <si>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</si>
  <si>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</si>
  <si>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</si>
  <si>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</si>
  <si>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</si>
  <si>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</si>
  <si>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</si>
  <si>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</si>
  <si>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</si>
  <si>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</si>
  <si>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</si>
  <si>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</si>
  <si>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</si>
  <si>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</si>
  <si>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</si>
  <si>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</si>
  <si>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</si>
  <si>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</si>
  <si>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</si>
  <si>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</si>
  <si>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</si>
  <si>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</si>
  <si>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</si>
  <si>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</si>
  <si>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</si>
  <si>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</si>
  <si>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</si>
  <si>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</si>
  <si>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</si>
  <si>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</si>
  <si>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</si>
  <si>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</si>
  <si>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</si>
  <si>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</si>
  <si>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</si>
  <si>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</si>
  <si>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</si>
  <si>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</si>
  <si>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</si>
  <si>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</si>
  <si>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</si>
  <si>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</si>
  <si>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</si>
  <si>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</si>
  <si>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</si>
  <si>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</si>
  <si>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</si>
  <si>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</si>
  <si>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</si>
  <si>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</si>
  <si>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</si>
  <si>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</si>
  <si>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</si>
  <si>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</si>
  <si>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</si>
  <si>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</si>
  <si>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</si>
  <si>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</si>
  <si>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</si>
  <si>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</si>
  <si>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</si>
  <si>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</si>
  <si>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</si>
  <si>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</si>
  <si>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</si>
  <si>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</si>
  <si>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</si>
  <si>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</si>
  <si>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</si>
  <si>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</si>
  <si>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</si>
  <si>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</si>
  <si>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</si>
  <si>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</si>
  <si>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</si>
  <si>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</si>
  <si>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</si>
  <si>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</si>
  <si>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</si>
  <si>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</si>
  <si>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</si>
  <si>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</si>
  <si>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</si>
  <si>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</si>
  <si>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</si>
  <si>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</si>
  <si>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</si>
  <si>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</si>
  <si>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</si>
  <si>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</si>
  <si>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</si>
  <si>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</si>
  <si>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</si>
  <si>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</si>
  <si>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</si>
  <si>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</si>
  <si>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</si>
  <si>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</si>
  <si>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</si>
  <si>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</si>
  <si>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</si>
  <si>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</si>
  <si>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</si>
  <si>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</si>
  <si>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</si>
  <si>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</si>
  <si>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</si>
  <si>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</si>
  <si>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</si>
  <si>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</si>
  <si>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</si>
  <si>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</si>
  <si>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</si>
  <si>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</si>
  <si>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</si>
  <si>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</si>
  <si>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</si>
  <si>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</si>
  <si>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</si>
  <si>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</si>
  <si>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</si>
  <si>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</si>
  <si>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</si>
  <si>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</si>
  <si>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</si>
  <si>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</si>
  <si>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</si>
  <si>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</si>
  <si>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</si>
  <si>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</si>
  <si>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</si>
  <si>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静岡県浜松市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</si>
  <si>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</si>
  <si>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</si>
  <si>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</si>
  <si>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</si>
  <si>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</si>
  <si>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</si>
  <si>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</si>
  <si>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</si>
  <si>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</si>
  <si>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</si>
  <si>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</si>
  <si>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</si>
  <si>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</si>
  <si>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</si>
  <si>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</si>
  <si>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</si>
  <si>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</si>
  <si>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</si>
  <si>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</si>
  <si>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</si>
  <si>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</si>
  <si>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</si>
  <si>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</si>
  <si>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</si>
  <si>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</si>
  <si>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</si>
  <si>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</si>
  <si>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</si>
  <si>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</si>
  <si>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</si>
  <si>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</si>
  <si>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</si>
  <si>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</si>
  <si>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</si>
  <si>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</si>
  <si>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</si>
  <si>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</si>
  <si>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</si>
  <si>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</si>
  <si>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</si>
  <si>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</si>
  <si>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</si>
  <si>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</si>
  <si>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</si>
  <si>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</si>
  <si>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</si>
  <si>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</si>
  <si>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</si>
  <si>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</si>
  <si>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</si>
  <si>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</si>
  <si>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</si>
  <si>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</si>
  <si>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</si>
  <si>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</si>
  <si>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</si>
  <si>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</si>
  <si>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</si>
  <si>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</si>
  <si>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</si>
  <si>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</si>
  <si>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</si>
  <si>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</si>
  <si>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</si>
  <si>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</si>
  <si>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</si>
  <si>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</si>
  <si>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</si>
  <si>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</si>
  <si>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</si>
  <si>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</si>
  <si>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</si>
  <si>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</si>
  <si>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</si>
  <si>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</si>
  <si>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</si>
  <si>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</si>
  <si>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</si>
  <si>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</si>
  <si>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</si>
  <si>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</si>
  <si>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</si>
  <si>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</si>
  <si>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</si>
  <si>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</si>
  <si>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</si>
  <si>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</si>
  <si>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</si>
  <si>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</si>
  <si>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</si>
  <si>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</si>
  <si>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</si>
  <si>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</si>
  <si>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</si>
  <si>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</si>
  <si>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</si>
  <si>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</si>
  <si>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</si>
  <si>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</si>
  <si>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</si>
  <si>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</si>
  <si>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</si>
  <si>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</si>
  <si>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</si>
  <si>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</si>
  <si>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</si>
  <si>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</si>
  <si>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</si>
  <si>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</si>
  <si>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</si>
  <si>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</si>
  <si>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</si>
  <si>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</si>
  <si>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</si>
  <si>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</si>
  <si>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</si>
  <si>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</si>
  <si>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</si>
  <si>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</si>
  <si>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</si>
  <si>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</si>
  <si>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</si>
  <si>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</si>
  <si>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</si>
  <si>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</si>
  <si>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</si>
  <si>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</si>
  <si>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</si>
  <si>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</si>
  <si>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</si>
  <si>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</si>
  <si>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</si>
  <si>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</si>
  <si>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</si>
  <si>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</si>
  <si>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</si>
  <si>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</si>
  <si>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</si>
  <si>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</si>
  <si>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</si>
  <si>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</si>
  <si>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</si>
  <si>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</si>
  <si>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</si>
  <si>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</si>
  <si>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</si>
  <si>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</si>
  <si>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</si>
  <si>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</si>
  <si>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</si>
  <si>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</si>
  <si>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</si>
  <si>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静岡県浜松市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</si>
  <si>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</si>
  <si>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</si>
  <si>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</si>
  <si>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</si>
  <si>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</si>
  <si>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</si>
  <si>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</si>
  <si>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</si>
  <si>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</si>
  <si>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</si>
  <si>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</si>
  <si>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</si>
  <si>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</si>
  <si>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</si>
  <si>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</si>
  <si>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</si>
  <si>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</si>
  <si>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</si>
  <si>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</si>
  <si>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</si>
  <si>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</si>
  <si>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</si>
  <si>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</si>
  <si>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</si>
  <si>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</si>
  <si>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</si>
  <si>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</si>
  <si>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</si>
  <si>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</si>
  <si>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</si>
  <si>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</si>
  <si>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</si>
  <si>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</si>
  <si>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</si>
  <si>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</si>
  <si>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</si>
  <si>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</si>
  <si>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</si>
  <si>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</si>
  <si>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</si>
  <si>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</si>
  <si>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</si>
  <si>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</si>
  <si>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</si>
  <si>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</si>
  <si>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</si>
  <si>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</si>
  <si>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</si>
  <si>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</si>
  <si>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法適用企業</t>
    <phoneticPr fontId="5"/>
  </si>
  <si>
    <t>と畜場・市場事業</t>
    <phoneticPr fontId="5"/>
  </si>
  <si>
    <t>-</t>
    <phoneticPr fontId="5"/>
  </si>
  <si>
    <t>法非適用企業</t>
    <phoneticPr fontId="5"/>
  </si>
  <si>
    <t>農業集落排水事業</t>
    <phoneticPr fontId="5"/>
  </si>
  <si>
    <t>法非適用企業</t>
    <phoneticPr fontId="5"/>
  </si>
  <si>
    <t>中央卸売市場</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</si>
  <si>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</si>
  <si>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</si>
  <si>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</si>
  <si>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</si>
  <si>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</si>
  <si>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</si>
  <si>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</si>
  <si>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</si>
  <si>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</si>
  <si>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</si>
  <si>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</si>
  <si>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</si>
  <si>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</si>
  <si>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</si>
  <si>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</si>
  <si>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</si>
  <si>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</si>
  <si>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</si>
  <si>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</si>
  <si>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</si>
  <si>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</si>
  <si>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</si>
  <si>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</si>
  <si>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</si>
  <si>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</si>
  <si>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</si>
  <si>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</si>
  <si>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</si>
  <si>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</si>
  <si>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</si>
  <si>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</si>
  <si>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</si>
  <si>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</si>
  <si>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</si>
  <si>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</si>
  <si>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</si>
  <si>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</si>
  <si>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</si>
  <si>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</si>
  <si>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</si>
  <si>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</si>
  <si>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</si>
  <si>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</si>
  <si>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</si>
  <si>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</si>
  <si>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</si>
  <si>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</si>
  <si>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</si>
  <si>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</si>
  <si>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</si>
  <si>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</si>
  <si>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</si>
  <si>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</si>
  <si>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</si>
  <si>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</si>
  <si>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</si>
  <si>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</si>
  <si>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</si>
  <si>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</si>
  <si>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</si>
  <si>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</si>
  <si>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</si>
  <si>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</si>
  <si>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</si>
  <si>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</si>
  <si>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</si>
  <si>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</si>
  <si>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</si>
  <si>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</si>
  <si>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</si>
  <si>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</si>
  <si>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</si>
  <si>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</si>
  <si>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</si>
  <si>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</si>
  <si>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</si>
  <si>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</si>
  <si>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</si>
  <si>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</si>
  <si>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</si>
  <si>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</si>
  <si>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</si>
  <si>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</si>
  <si>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</si>
  <si>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</si>
  <si>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</si>
  <si>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</si>
  <si>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</si>
  <si>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</si>
  <si>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</si>
  <si>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</si>
  <si>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</si>
  <si>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</si>
  <si>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</si>
  <si>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</si>
  <si>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</si>
  <si>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</si>
  <si>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</si>
  <si>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</si>
  <si>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</si>
  <si>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</si>
  <si>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</si>
  <si>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</si>
  <si>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</si>
  <si>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</si>
  <si>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</si>
  <si>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</si>
  <si>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</si>
  <si>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</si>
  <si>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</si>
  <si>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</si>
  <si>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</si>
  <si>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</si>
  <si>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</si>
  <si>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</si>
  <si>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</si>
  <si>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</si>
  <si>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</si>
  <si>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</si>
  <si>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</si>
  <si>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</si>
  <si>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</si>
  <si>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</si>
  <si>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</si>
  <si>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</si>
  <si>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</si>
  <si>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</si>
  <si>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</si>
  <si>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</si>
  <si>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</si>
  <si>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</si>
  <si>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</si>
  <si>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</si>
  <si>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</si>
  <si>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</si>
  <si>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</si>
  <si>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</si>
  <si>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</si>
  <si>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</si>
  <si>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</si>
  <si>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</si>
  <si>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</si>
  <si>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</si>
  <si>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</si>
  <si>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</si>
  <si>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</si>
  <si>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</si>
  <si>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</si>
  <si>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</si>
  <si>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</si>
  <si>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</si>
  <si>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</si>
  <si>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</si>
  <si>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</si>
  <si>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</si>
  <si>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</si>
  <si>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</si>
  <si>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</si>
  <si>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0.21</t>
  </si>
  <si>
    <t>▲ 1.76</t>
  </si>
  <si>
    <t>▲ 0.11</t>
  </si>
  <si>
    <t>一般会計</t>
  </si>
  <si>
    <t>水道事業</t>
  </si>
  <si>
    <t>下水道事業</t>
  </si>
  <si>
    <t>病院事業</t>
  </si>
  <si>
    <t>国民健康保険事業</t>
  </si>
  <si>
    <t>介護保険事業</t>
  </si>
  <si>
    <t>小型自動車競走事業</t>
  </si>
  <si>
    <t>母子父子寡婦福祉資金貸付事業</t>
  </si>
  <si>
    <t>その他会計（赤字）</t>
  </si>
  <si>
    <t>その他会計（黒字）</t>
  </si>
  <si>
    <t>（百万円）</t>
    <phoneticPr fontId="5"/>
  </si>
  <si>
    <t>H30</t>
    <phoneticPr fontId="5"/>
  </si>
  <si>
    <t>R01</t>
    <phoneticPr fontId="5"/>
  </si>
  <si>
    <t>R02</t>
    <phoneticPr fontId="5"/>
  </si>
  <si>
    <t>R03</t>
    <phoneticPr fontId="5"/>
  </si>
  <si>
    <t>R04</t>
    <phoneticPr fontId="5"/>
  </si>
  <si>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2"/>
  </si>
  <si>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2"/>
  </si>
  <si>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2"/>
  </si>
  <si>
    <t>（公益財団法人）浜松市シルバー人材センター</t>
    <rPh sb="1" eb="3">
      <t>コウエキ</t>
    </rPh>
    <rPh sb="3" eb="5">
      <t>ザイダン</t>
    </rPh>
    <rPh sb="5" eb="7">
      <t>ホウジン</t>
    </rPh>
    <rPh sb="8" eb="11">
      <t>ハママツシ</t>
    </rPh>
    <rPh sb="15" eb="17">
      <t>ジンザイ</t>
    </rPh>
    <phoneticPr fontId="2"/>
  </si>
  <si>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2"/>
  </si>
  <si>
    <t>（公益財団法人）浜松市医療公社</t>
    <rPh sb="1" eb="3">
      <t>コウエキ</t>
    </rPh>
    <rPh sb="3" eb="5">
      <t>ザイダン</t>
    </rPh>
    <rPh sb="5" eb="7">
      <t>ホウジン</t>
    </rPh>
    <rPh sb="8" eb="11">
      <t>ハママツシ</t>
    </rPh>
    <rPh sb="11" eb="13">
      <t>イリョウ</t>
    </rPh>
    <rPh sb="13" eb="15">
      <t>コウシャ</t>
    </rPh>
    <phoneticPr fontId="2"/>
  </si>
  <si>
    <t>（一般財団法人）浜松市清掃公社</t>
    <rPh sb="1" eb="3">
      <t>イッパン</t>
    </rPh>
    <rPh sb="3" eb="5">
      <t>ザイダン</t>
    </rPh>
    <rPh sb="5" eb="7">
      <t>ホウジン</t>
    </rPh>
    <rPh sb="8" eb="11">
      <t>ハママツシ</t>
    </rPh>
    <rPh sb="11" eb="13">
      <t>セイソウ</t>
    </rPh>
    <rPh sb="13" eb="15">
      <t>コウシャ</t>
    </rPh>
    <phoneticPr fontId="2"/>
  </si>
  <si>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2"/>
  </si>
  <si>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2"/>
  </si>
  <si>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2"/>
  </si>
  <si>
    <t>（一般財団法人）浜松まちづくり公社</t>
    <rPh sb="1" eb="3">
      <t>イッパン</t>
    </rPh>
    <rPh sb="3" eb="5">
      <t>ザイダン</t>
    </rPh>
    <rPh sb="5" eb="7">
      <t>ホウジン</t>
    </rPh>
    <rPh sb="8" eb="10">
      <t>ハママツ</t>
    </rPh>
    <rPh sb="15" eb="17">
      <t>コウシャ</t>
    </rPh>
    <phoneticPr fontId="2"/>
  </si>
  <si>
    <t>（株式会社）なゆた浜北</t>
    <rPh sb="1" eb="5">
      <t>カブシキガイシャ</t>
    </rPh>
    <rPh sb="9" eb="11">
      <t>ハマキタ</t>
    </rPh>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</si>
  <si>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</si>
  <si>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</si>
  <si>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</si>
  <si>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</si>
  <si>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</si>
  <si>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</si>
  <si>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t>
    <phoneticPr fontId="2"/>
  </si>
  <si>
    <t>一般廃棄物処理施設整備事業基金(R04年度末現在)</t>
    <phoneticPr fontId="5"/>
  </si>
  <si>
    <t>資産管理基金(R04年度末現在)</t>
    <phoneticPr fontId="2"/>
  </si>
  <si>
    <t>文化振興基金(R04年度末現在)</t>
    <phoneticPr fontId="2"/>
  </si>
  <si>
    <t>商工業振興施設整備基金(R04年度末現在)</t>
    <phoneticPr fontId="2"/>
  </si>
  <si>
    <t>新型コロナウイルス感染症対策貸付金利子助成事業基金(R04年度末現在)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</si>
</sst>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31FC-425C-8C0B-628DC9732B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52492</c:v>
                </c:pt>
                <c:pt idx="1">
                  <c:v>70651</c:v>
                </c:pt>
                <c:pt idx="2">
                  <c:v>70574</c:v>
                </c:pt>
                <c:pt idx="3">
                  <c:v>57607</c:v>
                </c:pt>
                <c:pt idx="4">
                  <c:v>66170</c:v>
                </c:pt>
              </c:numCache>
            </c:numRef>
          </c:val>
          <c:smooth val="0"/>
          <c:extLst>
            <c:ext xmlns:c16="http://schemas.microsoft.com/office/drawing/2014/chart" uri="{C3380CC4-5D6E-409C-BE32-E72D297353CC}">
              <c16:uniqueId val="{00000001-31FC-425C-8C0B-628DC9732B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2.83</c:v>
                </c:pt>
                <c:pt idx="1">
                  <c:v>2.79</c:v>
                </c:pt>
                <c:pt idx="2">
                  <c:v>3</c:v>
                </c:pt>
                <c:pt idx="3">
                  <c:v>3.18</c:v>
                </c:pt>
                <c:pt idx="4">
                  <c:v>4.26</c:v>
                </c:pt>
              </c:numCache>
            </c:numRef>
          </c:val>
          <c:extLst>
            <c:ext xmlns:c16="http://schemas.microsoft.com/office/drawing/2014/chart" uri="{C3380CC4-5D6E-409C-BE32-E72D297353CC}">
              <c16:uniqueId val="{00000000-DD44-4A4C-9EB6-B90F54ED1D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7.15</c:v>
                </c:pt>
                <c:pt idx="1">
                  <c:v>5.42</c:v>
                </c:pt>
                <c:pt idx="2">
                  <c:v>4.9800000000000004</c:v>
                </c:pt>
                <c:pt idx="3">
                  <c:v>6.36</c:v>
                </c:pt>
                <c:pt idx="4">
                  <c:v>6.31</c:v>
                </c:pt>
              </c:numCache>
            </c:numRef>
          </c:val>
          <c:extLst>
            <c:ext xmlns:c16="http://schemas.microsoft.com/office/drawing/2014/chart" uri="{C3380CC4-5D6E-409C-BE32-E72D297353CC}">
              <c16:uniqueId val="{00000001-DD44-4A4C-9EB6-B90F54ED1D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-0.21</c:v>
                </c:pt>
                <c:pt idx="1">
                  <c:v>-1.76</c:v>
                </c:pt>
                <c:pt idx="2">
                  <c:v>-0.11</c:v>
                </c:pt>
                <c:pt idx="3">
                  <c:v>1.96</c:v>
                </c:pt>
                <c:pt idx="4">
                  <c:v>0.64</c:v>
                </c:pt>
              </c:numCache>
            </c:numRef>
          </c:val>
          <c:smooth val="0"/>
          <c:extLst>
            <c:ext xmlns:c16="http://schemas.microsoft.com/office/drawing/2014/chart" uri="{C3380CC4-5D6E-409C-BE32-E72D297353CC}">
              <c16:uniqueId val="{00000002-DD44-4A4C-9EB6-B90F54ED1D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0-5977-4E12-A84F-D0F4140C80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77-4E12-A84F-D0F4140C80D7}"/>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5977-4E12-A84F-D0F4140C80D7}"/>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0.32</c:v>
                </c:pt>
                <c:pt idx="2">
                  <c:v>#N/A</c:v>
                </c:pt>
                <c:pt idx="3">
                  <c:v>0.32</c:v>
                </c:pt>
                <c:pt idx="4">
                  <c:v>#N/A</c:v>
                </c:pt>
                <c:pt idx="5">
                  <c:v>0.32</c:v>
                </c:pt>
                <c:pt idx="6">
                  <c:v>#N/A</c:v>
                </c:pt>
                <c:pt idx="7">
                  <c:v>0.31</c:v>
                </c:pt>
                <c:pt idx="8">
                  <c:v>#N/A</c:v>
                </c:pt>
                <c:pt idx="9">
                  <c:v>0.33</c:v>
                </c:pt>
              </c:numCache>
            </c:numRef>
          </c:val>
          <c:extLst>
            <c:ext xmlns:c16="http://schemas.microsoft.com/office/drawing/2014/chart" uri="{C3380CC4-5D6E-409C-BE32-E72D297353CC}">
              <c16:uniqueId val="{00000003-5977-4E12-A84F-D0F4140C80D7}"/>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0.57999999999999996</c:v>
                </c:pt>
                <c:pt idx="2">
                  <c:v>#N/A</c:v>
                </c:pt>
                <c:pt idx="3">
                  <c:v>0.33</c:v>
                </c:pt>
                <c:pt idx="4">
                  <c:v>#N/A</c:v>
                </c:pt>
                <c:pt idx="5">
                  <c:v>0.38</c:v>
                </c:pt>
                <c:pt idx="6">
                  <c:v>#N/A</c:v>
                </c:pt>
                <c:pt idx="7">
                  <c:v>0.75</c:v>
                </c:pt>
                <c:pt idx="8">
                  <c:v>#N/A</c:v>
                </c:pt>
                <c:pt idx="9">
                  <c:v>0.86</c:v>
                </c:pt>
              </c:numCache>
            </c:numRef>
          </c:val>
          <c:extLst>
            <c:ext xmlns:c16="http://schemas.microsoft.com/office/drawing/2014/chart" uri="{C3380CC4-5D6E-409C-BE32-E72D297353CC}">
              <c16:uniqueId val="{00000004-5977-4E12-A84F-D0F4140C80D7}"/>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0.87</c:v>
                </c:pt>
                <c:pt idx="4">
                  <c:v>#N/A</c:v>
                </c:pt>
                <c:pt idx="5">
                  <c:v>1.37</c:v>
                </c:pt>
                <c:pt idx="6">
                  <c:v>#N/A</c:v>
                </c:pt>
                <c:pt idx="7">
                  <c:v>1.57</c:v>
                </c:pt>
                <c:pt idx="8">
                  <c:v>#N/A</c:v>
                </c:pt>
                <c:pt idx="9">
                  <c:v>1.37</c:v>
                </c:pt>
              </c:numCache>
            </c:numRef>
          </c:val>
          <c:extLst>
            <c:ext xmlns:c16="http://schemas.microsoft.com/office/drawing/2014/chart" uri="{C3380CC4-5D6E-409C-BE32-E72D297353CC}">
              <c16:uniqueId val="{00000005-5977-4E12-A84F-D0F4140C80D7}"/>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1.45</c:v>
                </c:pt>
                <c:pt idx="4">
                  <c:v>#N/A</c:v>
                </c:pt>
                <c:pt idx="5">
                  <c:v>1.34</c:v>
                </c:pt>
                <c:pt idx="6">
                  <c:v>#N/A</c:v>
                </c:pt>
                <c:pt idx="7">
                  <c:v>1.82</c:v>
                </c:pt>
                <c:pt idx="8">
                  <c:v>#N/A</c:v>
                </c:pt>
                <c:pt idx="9">
                  <c:v>2.21</c:v>
                </c:pt>
              </c:numCache>
            </c:numRef>
          </c:val>
          <c:extLst>
            <c:ext xmlns:c16="http://schemas.microsoft.com/office/drawing/2014/chart" uri="{C3380CC4-5D6E-409C-BE32-E72D297353CC}">
              <c16:uniqueId val="{00000006-5977-4E12-A84F-D0F4140C80D7}"/>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1.95</c:v>
                </c:pt>
                <c:pt idx="4">
                  <c:v>#N/A</c:v>
                </c:pt>
                <c:pt idx="5">
                  <c:v>2.34</c:v>
                </c:pt>
                <c:pt idx="6">
                  <c:v>#N/A</c:v>
                </c:pt>
                <c:pt idx="7">
                  <c:v>2.35</c:v>
                </c:pt>
                <c:pt idx="8">
                  <c:v>#N/A</c:v>
                </c:pt>
                <c:pt idx="9">
                  <c:v>2.5</c:v>
                </c:pt>
              </c:numCache>
            </c:numRef>
          </c:val>
          <c:extLst>
            <c:ext xmlns:c16="http://schemas.microsoft.com/office/drawing/2014/chart" uri="{C3380CC4-5D6E-409C-BE32-E72D297353CC}">
              <c16:uniqueId val="{00000007-5977-4E12-A84F-D0F4140C80D7}"/>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5.66</c:v>
                </c:pt>
                <c:pt idx="2">
                  <c:v>#N/A</c:v>
                </c:pt>
                <c:pt idx="3">
                  <c:v>5.31</c:v>
                </c:pt>
                <c:pt idx="4">
                  <c:v>#N/A</c:v>
                </c:pt>
                <c:pt idx="5">
                  <c:v>4.74</c:v>
                </c:pt>
                <c:pt idx="6">
                  <c:v>#N/A</c:v>
                </c:pt>
                <c:pt idx="7">
                  <c:v>4.2300000000000004</c:v>
                </c:pt>
                <c:pt idx="8">
                  <c:v>#N/A</c:v>
                </c:pt>
                <c:pt idx="9">
                  <c:v>3.64</c:v>
                </c:pt>
              </c:numCache>
            </c:numRef>
          </c:val>
          <c:extLst>
            <c:ext xmlns:c16="http://schemas.microsoft.com/office/drawing/2014/chart" uri="{C3380CC4-5D6E-409C-BE32-E72D297353CC}">
              <c16:uniqueId val="{00000008-5977-4E12-A84F-D0F4140C80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2.81</c:v>
                </c:pt>
                <c:pt idx="2">
                  <c:v>#N/A</c:v>
                </c:pt>
                <c:pt idx="3">
                  <c:v>2.76</c:v>
                </c:pt>
                <c:pt idx="4">
                  <c:v>#N/A</c:v>
                </c:pt>
                <c:pt idx="5">
                  <c:v>2.96</c:v>
                </c:pt>
                <c:pt idx="6">
                  <c:v>#N/A</c:v>
                </c:pt>
                <c:pt idx="7">
                  <c:v>3.13</c:v>
                </c:pt>
                <c:pt idx="8">
                  <c:v>#N/A</c:v>
                </c:pt>
                <c:pt idx="9">
                  <c:v>4.21</c:v>
                </c:pt>
              </c:numCache>
            </c:numRef>
          </c:val>
          <c:extLst>
            <c:ext xmlns:c16="http://schemas.microsoft.com/office/drawing/2014/chart" uri="{C3380CC4-5D6E-409C-BE32-E72D297353CC}">
              <c16:uniqueId val="{00000009-5977-4E12-A84F-D0F4140C80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31905</c:v>
                </c:pt>
                <c:pt idx="5">
                  <c:v>31398</c:v>
                </c:pt>
                <c:pt idx="8">
                  <c:v>30841</c:v>
                </c:pt>
                <c:pt idx="11">
                  <c:v>31005</c:v>
                </c:pt>
                <c:pt idx="14">
                  <c:v>29870</c:v>
                </c:pt>
              </c:numCache>
            </c:numRef>
          </c:val>
          <c:extLst>
            <c:ext xmlns:c16="http://schemas.microsoft.com/office/drawing/2014/chart" uri="{C3380CC4-5D6E-409C-BE32-E72D297353CC}">
              <c16:uniqueId val="{00000000-318D-48E2-AFCB-29F5B2E64F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8D-48E2-AFCB-29F5B2E64F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1045</c:v>
                </c:pt>
                <c:pt idx="3">
                  <c:v>982</c:v>
                </c:pt>
                <c:pt idx="6">
                  <c:v>1347</c:v>
                </c:pt>
                <c:pt idx="9">
                  <c:v>1410</c:v>
                </c:pt>
                <c:pt idx="12">
                  <c:v>2157</c:v>
                </c:pt>
              </c:numCache>
            </c:numRef>
          </c:val>
          <c:extLst>
            <c:ext xmlns:c16="http://schemas.microsoft.com/office/drawing/2014/chart" uri="{C3380CC4-5D6E-409C-BE32-E72D297353CC}">
              <c16:uniqueId val="{00000002-318D-48E2-AFCB-29F5B2E64F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318D-48E2-AFCB-29F5B2E64F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5618</c:v>
                </c:pt>
                <c:pt idx="3">
                  <c:v>5497</c:v>
                </c:pt>
                <c:pt idx="6">
                  <c:v>5227</c:v>
                </c:pt>
                <c:pt idx="9">
                  <c:v>5019</c:v>
                </c:pt>
                <c:pt idx="12">
                  <c:v>4931</c:v>
                </c:pt>
              </c:numCache>
            </c:numRef>
          </c:val>
          <c:extLst>
            <c:ext xmlns:c16="http://schemas.microsoft.com/office/drawing/2014/chart" uri="{C3380CC4-5D6E-409C-BE32-E72D297353CC}">
              <c16:uniqueId val="{00000004-318D-48E2-AFCB-29F5B2E64F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3667</c:v>
                </c:pt>
                <c:pt idx="3">
                  <c:v>4000</c:v>
                </c:pt>
                <c:pt idx="6">
                  <c:v>4167</c:v>
                </c:pt>
                <c:pt idx="9">
                  <c:v>4500</c:v>
                </c:pt>
                <c:pt idx="12">
                  <c:v>4833</c:v>
                </c:pt>
              </c:numCache>
            </c:numRef>
          </c:val>
          <c:extLst>
            <c:ext xmlns:c16="http://schemas.microsoft.com/office/drawing/2014/chart" uri="{C3380CC4-5D6E-409C-BE32-E72D297353CC}">
              <c16:uniqueId val="{00000005-318D-48E2-AFCB-29F5B2E64F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8D-48E2-AFCB-29F5B2E64F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31595</c:v>
                </c:pt>
                <c:pt idx="3">
                  <c:v>30558</c:v>
                </c:pt>
                <c:pt idx="6">
                  <c:v>29596</c:v>
                </c:pt>
                <c:pt idx="9">
                  <c:v>28964</c:v>
                </c:pt>
                <c:pt idx="12">
                  <c:v>25816</c:v>
                </c:pt>
              </c:numCache>
            </c:numRef>
          </c:val>
          <c:extLst>
            <c:ext xmlns:c16="http://schemas.microsoft.com/office/drawing/2014/chart" uri="{C3380CC4-5D6E-409C-BE32-E72D297353CC}">
              <c16:uniqueId val="{00000007-318D-48E2-AFCB-29F5B2E64F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10021</c:v>
                </c:pt>
                <c:pt idx="2">
                  <c:v>#N/A</c:v>
                </c:pt>
                <c:pt idx="3">
                  <c:v>#N/A</c:v>
                </c:pt>
                <c:pt idx="4">
                  <c:v>9640</c:v>
                </c:pt>
                <c:pt idx="5">
                  <c:v>#N/A</c:v>
                </c:pt>
                <c:pt idx="6">
                  <c:v>#N/A</c:v>
                </c:pt>
                <c:pt idx="7">
                  <c:v>9497</c:v>
                </c:pt>
                <c:pt idx="8">
                  <c:v>#N/A</c:v>
                </c:pt>
                <c:pt idx="9">
                  <c:v>#N/A</c:v>
                </c:pt>
                <c:pt idx="10">
                  <c:v>8889</c:v>
                </c:pt>
                <c:pt idx="11">
                  <c:v>#N/A</c:v>
                </c:pt>
                <c:pt idx="12">
                  <c:v>#N/A</c:v>
                </c:pt>
                <c:pt idx="13">
                  <c:v>7868</c:v>
                </c:pt>
                <c:pt idx="14">
                  <c:v>#N/A</c:v>
                </c:pt>
              </c:numCache>
            </c:numRef>
          </c:val>
          <c:smooth val="0"/>
          <c:extLst>
            <c:ext xmlns:c16="http://schemas.microsoft.com/office/drawing/2014/chart" uri="{C3380CC4-5D6E-409C-BE32-E72D297353CC}">
              <c16:uniqueId val="{00000008-318D-48E2-AFCB-29F5B2E64F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344659</c:v>
                </c:pt>
                <c:pt idx="5">
                  <c:v>351547</c:v>
                </c:pt>
                <c:pt idx="8">
                  <c:v>362112</c:v>
                </c:pt>
                <c:pt idx="11">
                  <c:v>365009</c:v>
                </c:pt>
                <c:pt idx="14">
                  <c:v>365602</c:v>
                </c:pt>
              </c:numCache>
            </c:numRef>
          </c:val>
          <c:extLst>
            <c:ext xmlns:c16="http://schemas.microsoft.com/office/drawing/2014/chart" uri="{C3380CC4-5D6E-409C-BE32-E72D297353CC}">
              <c16:uniqueId val="{00000000-73F1-4B68-9340-E7717A676E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46091</c:v>
                </c:pt>
                <c:pt idx="5">
                  <c:v>42834</c:v>
                </c:pt>
                <c:pt idx="8">
                  <c:v>43049</c:v>
                </c:pt>
                <c:pt idx="11">
                  <c:v>41901</c:v>
                </c:pt>
                <c:pt idx="14">
                  <c:v>39027</c:v>
                </c:pt>
              </c:numCache>
            </c:numRef>
          </c:val>
          <c:extLst>
            <c:ext xmlns:c16="http://schemas.microsoft.com/office/drawing/2014/chart" uri="{C3380CC4-5D6E-409C-BE32-E72D297353CC}">
              <c16:uniqueId val="{00000001-73F1-4B68-9340-E7717A676E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77197</c:v>
                </c:pt>
                <c:pt idx="5">
                  <c:v>78539</c:v>
                </c:pt>
                <c:pt idx="8">
                  <c:v>75899</c:v>
                </c:pt>
                <c:pt idx="11">
                  <c:v>90642</c:v>
                </c:pt>
                <c:pt idx="14">
                  <c:v>93961</c:v>
                </c:pt>
              </c:numCache>
            </c:numRef>
          </c:val>
          <c:extLst>
            <c:ext xmlns:c16="http://schemas.microsoft.com/office/drawing/2014/chart" uri="{C3380CC4-5D6E-409C-BE32-E72D297353CC}">
              <c16:uniqueId val="{00000002-73F1-4B68-9340-E7717A676E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F1-4B68-9340-E7717A676E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F1-4B68-9340-E7717A676E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F1-4B68-9340-E7717A676E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66422</c:v>
                </c:pt>
                <c:pt idx="3">
                  <c:v>64692</c:v>
                </c:pt>
                <c:pt idx="6">
                  <c:v>62937</c:v>
                </c:pt>
                <c:pt idx="9">
                  <c:v>62046</c:v>
                </c:pt>
                <c:pt idx="12">
                  <c:v>61162</c:v>
                </c:pt>
              </c:numCache>
            </c:numRef>
          </c:val>
          <c:extLst>
            <c:ext xmlns:c16="http://schemas.microsoft.com/office/drawing/2014/chart" uri="{C3380CC4-5D6E-409C-BE32-E72D297353CC}">
              <c16:uniqueId val="{00000006-73F1-4B68-9340-E7717A676E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c:v>
                </c:pt>
                <c:pt idx="3">
                  <c:v>29</c:v>
                </c:pt>
                <c:pt idx="6">
                  <c:v>18</c:v>
                </c:pt>
                <c:pt idx="9">
                  <c:v>6</c:v>
                </c:pt>
                <c:pt idx="12">
                  <c:v>0</c:v>
                </c:pt>
              </c:numCache>
            </c:numRef>
          </c:val>
          <c:extLst>
            <c:ext xmlns:c16="http://schemas.microsoft.com/office/drawing/2014/chart" uri="{C3380CC4-5D6E-409C-BE32-E72D297353CC}">
              <c16:uniqueId val="{00000007-73F1-4B68-9340-E7717A676E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70958</c:v>
                </c:pt>
                <c:pt idx="3">
                  <c:v>65344</c:v>
                </c:pt>
                <c:pt idx="6">
                  <c:v>60782</c:v>
                </c:pt>
                <c:pt idx="9">
                  <c:v>58256</c:v>
                </c:pt>
                <c:pt idx="12">
                  <c:v>58951</c:v>
                </c:pt>
              </c:numCache>
            </c:numRef>
          </c:val>
          <c:extLst>
            <c:ext xmlns:c16="http://schemas.microsoft.com/office/drawing/2014/chart" uri="{C3380CC4-5D6E-409C-BE32-E72D297353CC}">
              <c16:uniqueId val="{00000008-73F1-4B68-9340-E7717A676E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9466</c:v>
                </c:pt>
                <c:pt idx="3">
                  <c:v>10378</c:v>
                </c:pt>
                <c:pt idx="6">
                  <c:v>9673</c:v>
                </c:pt>
                <c:pt idx="9">
                  <c:v>8851</c:v>
                </c:pt>
                <c:pt idx="12">
                  <c:v>7971</c:v>
                </c:pt>
              </c:numCache>
            </c:numRef>
          </c:val>
          <c:extLst>
            <c:ext xmlns:c16="http://schemas.microsoft.com/office/drawing/2014/chart" uri="{C3380CC4-5D6E-409C-BE32-E72D297353CC}">
              <c16:uniqueId val="{00000009-73F1-4B68-9340-E7717A676E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281322</c:v>
                </c:pt>
                <c:pt idx="3">
                  <c:v>281621</c:v>
                </c:pt>
                <c:pt idx="6">
                  <c:v>286535</c:v>
                </c:pt>
                <c:pt idx="9">
                  <c:v>282919</c:v>
                </c:pt>
                <c:pt idx="12">
                  <c:v>286232</c:v>
                </c:pt>
              </c:numCache>
            </c:numRef>
          </c:val>
          <c:extLst>
            <c:ext xmlns:c16="http://schemas.microsoft.com/office/drawing/2014/chart" uri="{C3380CC4-5D6E-409C-BE32-E72D297353CC}">
              <c16:uniqueId val="{0000000A-73F1-4B68-9340-E7717A676E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F1-4B68-9340-E7717A676E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10767</c:v>
                </c:pt>
                <c:pt idx="1">
                  <c:v>14482</c:v>
                </c:pt>
                <c:pt idx="2">
                  <c:v>13798</c:v>
                </c:pt>
              </c:numCache>
            </c:numRef>
          </c:val>
          <c:extLst>
            <c:ext xmlns:c16="http://schemas.microsoft.com/office/drawing/2014/chart" uri="{C3380CC4-5D6E-409C-BE32-E72D297353CC}">
              <c16:uniqueId val="{00000000-D540-49A5-8B34-0F81FDA4F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590</c:v>
                </c:pt>
                <c:pt idx="1">
                  <c:v>678</c:v>
                </c:pt>
                <c:pt idx="2">
                  <c:v>774</c:v>
                </c:pt>
              </c:numCache>
            </c:numRef>
          </c:val>
          <c:extLst>
            <c:ext xmlns:c16="http://schemas.microsoft.com/office/drawing/2014/chart" uri="{C3380CC4-5D6E-409C-BE32-E72D297353CC}">
              <c16:uniqueId val="{00000001-D540-49A5-8B34-0F81FDA4F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31526</c:v>
                </c:pt>
                <c:pt idx="1">
                  <c:v>37955</c:v>
                </c:pt>
                <c:pt idx="2">
                  <c:v>36506</c:v>
                </c:pt>
              </c:numCache>
            </c:numRef>
          </c:val>
          <c:extLst>
            <c:ext xmlns:c16="http://schemas.microsoft.com/office/drawing/2014/chart" uri="{C3380CC4-5D6E-409C-BE32-E72D297353CC}">
              <c16:uniqueId val="{00000002-D540-49A5-8B34-0F81FDA4F9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類似団体内では中位に位置。景気低迷に伴う市税の減等により平成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年度をピークに悪化していたが、平成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年度にかけて法人市民税の税収の増などにより基準財政収入額が増加し、改善傾向となる。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法人事業税交付金及び地方消費税交付金の増などによる基準財政収入額の増の一方、幼児教育・保育の無償化などによる基準財政需要額の増に伴い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今後も行財政改革により歳出の削減に努めるとともに歳入の確保に努め、財政基盤を強化していく。</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6350</xdr:rowOff>
    </xdr:to>
    <xdr:cxnSp macro="">
      <xdr:nvCxnSpPr>
        <xdr:cNvPr id="69" name="直線コネクタ 68"/>
        <xdr:cNvCxnSpPr/>
      </xdr:nvCxnSpPr>
      <xdr:spPr>
        <a:xfrm>
          <a:off x="4114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97367</xdr:rowOff>
    </xdr:to>
    <xdr:cxnSp macro="">
      <xdr:nvCxnSpPr>
        <xdr:cNvPr id="72" name="直線コネクタ 71"/>
        <xdr:cNvCxnSpPr/>
      </xdr:nvCxnSpPr>
      <xdr:spPr>
        <a:xfrm>
          <a:off x="3225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xdr:cNvSpPr txBox="1"/>
      </xdr:nvSpPr>
      <xdr:spPr>
        <a:xfrm>
          <a:off x="3733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xdr:cNvCxnSpPr/>
      </xdr:nvCxnSpPr>
      <xdr:spPr>
        <a:xfrm>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99077</xdr:rowOff>
    </xdr:from>
    <xdr:ext cx="762000" cy="259045"/>
    <xdr:sp macro="" textlink="">
      <xdr:nvSpPr>
        <xdr:cNvPr id="89" name="財政力該当値テキスト"/>
        <xdr:cNvSpPr txBox="1"/>
      </xdr:nvSpPr>
      <xdr:spPr>
        <a:xfrm>
          <a:off x="5041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年度以降、市税などの増に伴う経常一般財源の増加により、改善傾向となっている。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年度は、物件費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や扶助費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などの経常的な歳出の増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に加え、普通交付税や臨時財政対策債などの経常一般財源が減少し、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81945</xdr:rowOff>
    </xdr:from>
    <xdr:to>
      <xdr:col>23</xdr:col>
      <xdr:colOff>133350</xdr:colOff>
      <xdr:row>68</xdr:row>
      <xdr:rowOff>44148</xdr:rowOff>
    </xdr:to>
    <xdr:cxnSp macro="">
      <xdr:nvCxnSpPr>
        <xdr:cNvPr id="129" name="直線コネクタ 128"/>
        <xdr:cNvCxnSpPr/>
      </xdr:nvCxnSpPr>
      <xdr:spPr>
        <a:xfrm flipV="1">
          <a:off x="4953000" y="10197495"/>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16225</xdr:rowOff>
    </xdr:from>
    <xdr:ext cx="762000" cy="259045"/>
    <xdr:sp macro="" textlink="">
      <xdr:nvSpPr>
        <xdr:cNvPr id="130" name="財政構造の弾力性最小値テキスト"/>
        <xdr:cNvSpPr txBox="1"/>
      </xdr:nvSpPr>
      <xdr:spPr>
        <a:xfrm>
          <a:off x="5041900" y="116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44148</xdr:rowOff>
    </xdr:from>
    <xdr:to>
      <xdr:col>24</xdr:col>
      <xdr:colOff>12700</xdr:colOff>
      <xdr:row>68</xdr:row>
      <xdr:rowOff>44148</xdr:rowOff>
    </xdr:to>
    <xdr:cxnSp macro="">
      <xdr:nvCxnSpPr>
        <xdr:cNvPr id="131" name="直線コネクタ 130"/>
        <xdr:cNvCxnSpPr/>
      </xdr:nvCxnSpPr>
      <xdr:spPr>
        <a:xfrm>
          <a:off x="4864100" y="117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168322</xdr:rowOff>
    </xdr:from>
    <xdr:ext cx="762000" cy="259045"/>
    <xdr:sp macro="" textlink="">
      <xdr:nvSpPr>
        <xdr:cNvPr id="132" name="財政構造の弾力性最大値テキスト"/>
        <xdr:cNvSpPr txBox="1"/>
      </xdr:nvSpPr>
      <xdr:spPr>
        <a:xfrm>
          <a:off x="5041900" y="994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81945</xdr:rowOff>
    </xdr:from>
    <xdr:to>
      <xdr:col>24</xdr:col>
      <xdr:colOff>12700</xdr:colOff>
      <xdr:row>59</xdr:row>
      <xdr:rowOff>81945</xdr:rowOff>
    </xdr:to>
    <xdr:cxnSp macro="">
      <xdr:nvCxnSpPr>
        <xdr:cNvPr id="133" name="直線コネクタ 132"/>
        <xdr:cNvCxnSpPr/>
      </xdr:nvCxnSpPr>
      <xdr:spPr>
        <a:xfrm>
          <a:off x="4864100" y="101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115509</xdr:rowOff>
    </xdr:from>
    <xdr:to>
      <xdr:col>23</xdr:col>
      <xdr:colOff>133350</xdr:colOff>
      <xdr:row>60</xdr:row>
      <xdr:rowOff>2419</xdr:rowOff>
    </xdr:to>
    <xdr:cxnSp macro="">
      <xdr:nvCxnSpPr>
        <xdr:cNvPr id="134" name="直線コネクタ 133"/>
        <xdr:cNvCxnSpPr/>
      </xdr:nvCxnSpPr>
      <xdr:spPr>
        <a:xfrm>
          <a:off x="4114800" y="10059609"/>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5" name="財政構造の弾力性平均値テキスト"/>
        <xdr:cNvSpPr txBox="1"/>
      </xdr:nvSpPr>
      <xdr:spPr>
        <a:xfrm>
          <a:off x="5041900" y="1090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6" name="フローチャート: 判断 135"/>
        <xdr:cNvSpPr/>
      </xdr:nvSpPr>
      <xdr:spPr>
        <a:xfrm>
          <a:off x="49022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115509</xdr:rowOff>
    </xdr:from>
    <xdr:to>
      <xdr:col>19</xdr:col>
      <xdr:colOff>133350</xdr:colOff>
      <xdr:row>61</xdr:row>
      <xdr:rowOff>106741</xdr:rowOff>
    </xdr:to>
    <xdr:cxnSp macro="">
      <xdr:nvCxnSpPr>
        <xdr:cNvPr id="137" name="直線コネクタ 136"/>
        <xdr:cNvCxnSpPr/>
      </xdr:nvCxnSpPr>
      <xdr:spPr>
        <a:xfrm flipV="1">
          <a:off x="3225800" y="10059609"/>
          <a:ext cx="889000" cy="50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78922</xdr:rowOff>
    </xdr:from>
    <xdr:to>
      <xdr:col>19</xdr:col>
      <xdr:colOff>184150</xdr:colOff>
      <xdr:row>62</xdr:row>
      <xdr:rowOff>9072</xdr:rowOff>
    </xdr:to>
    <xdr:sp macro="" textlink="">
      <xdr:nvSpPr>
        <xdr:cNvPr id="138" name="フローチャート: 判断 137"/>
        <xdr:cNvSpPr/>
      </xdr:nvSpPr>
      <xdr:spPr>
        <a:xfrm>
          <a:off x="4064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165299</xdr:rowOff>
    </xdr:from>
    <xdr:ext cx="736600" cy="259045"/>
    <xdr:sp macro="" textlink="">
      <xdr:nvSpPr>
        <xdr:cNvPr id="139" name="テキスト ボックス 138"/>
        <xdr:cNvSpPr txBox="1"/>
      </xdr:nvSpPr>
      <xdr:spPr>
        <a:xfrm>
          <a:off x="3733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106741</xdr:rowOff>
    </xdr:from>
    <xdr:to>
      <xdr:col>15</xdr:col>
      <xdr:colOff>82550</xdr:colOff>
      <xdr:row>61</xdr:row>
      <xdr:rowOff>129722</xdr:rowOff>
    </xdr:to>
    <xdr:cxnSp macro="">
      <xdr:nvCxnSpPr>
        <xdr:cNvPr id="140" name="直線コネクタ 139"/>
        <xdr:cNvCxnSpPr/>
      </xdr:nvCxnSpPr>
      <xdr:spPr>
        <a:xfrm flipV="1">
          <a:off x="2336800" y="105651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93133</xdr:rowOff>
    </xdr:from>
    <xdr:to>
      <xdr:col>15</xdr:col>
      <xdr:colOff>133350</xdr:colOff>
      <xdr:row>65</xdr:row>
      <xdr:rowOff>23283</xdr:rowOff>
    </xdr:to>
    <xdr:sp macro="" textlink="">
      <xdr:nvSpPr>
        <xdr:cNvPr id="141" name="フローチャート: 判断 140"/>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42" name="テキスト ボックス 141"/>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139398</xdr:rowOff>
    </xdr:from>
    <xdr:to>
      <xdr:col>11</xdr:col>
      <xdr:colOff>31750</xdr:colOff>
      <xdr:row>61</xdr:row>
      <xdr:rowOff>129722</xdr:rowOff>
    </xdr:to>
    <xdr:cxnSp macro="">
      <xdr:nvCxnSpPr>
        <xdr:cNvPr id="143" name="直線コネクタ 142"/>
        <xdr:cNvCxnSpPr/>
      </xdr:nvCxnSpPr>
      <xdr:spPr>
        <a:xfrm>
          <a:off x="1447800" y="1025494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4" name="フローチャート: 判断 143"/>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5" name="テキスト ボックス 144"/>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24191</xdr:rowOff>
    </xdr:from>
    <xdr:to>
      <xdr:col>7</xdr:col>
      <xdr:colOff>31750</xdr:colOff>
      <xdr:row>64</xdr:row>
      <xdr:rowOff>125791</xdr:rowOff>
    </xdr:to>
    <xdr:sp macro="" textlink="">
      <xdr:nvSpPr>
        <xdr:cNvPr id="146" name="フローチャート: 判断 145"/>
        <xdr:cNvSpPr/>
      </xdr:nvSpPr>
      <xdr:spPr>
        <a:xfrm>
          <a:off x="1397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110568</xdr:rowOff>
    </xdr:from>
    <xdr:ext cx="762000" cy="259045"/>
    <xdr:sp macro="" textlink="">
      <xdr:nvSpPr>
        <xdr:cNvPr id="147" name="テキスト ボックス 146"/>
        <xdr:cNvSpPr txBox="1"/>
      </xdr:nvSpPr>
      <xdr:spPr>
        <a:xfrm>
          <a:off x="1066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123069</xdr:rowOff>
    </xdr:from>
    <xdr:to>
      <xdr:col>23</xdr:col>
      <xdr:colOff>184150</xdr:colOff>
      <xdr:row>60</xdr:row>
      <xdr:rowOff>53219</xdr:rowOff>
    </xdr:to>
    <xdr:sp macro="" textlink="">
      <xdr:nvSpPr>
        <xdr:cNvPr id="153" name="楕円 152"/>
        <xdr:cNvSpPr/>
      </xdr:nvSpPr>
      <xdr:spPr>
        <a:xfrm>
          <a:off x="49022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44346</xdr:rowOff>
    </xdr:from>
    <xdr:ext cx="762000" cy="259045"/>
    <xdr:sp macro="" textlink="">
      <xdr:nvSpPr>
        <xdr:cNvPr id="154" name="財政構造の弾力性該当値テキスト"/>
        <xdr:cNvSpPr txBox="1"/>
      </xdr:nvSpPr>
      <xdr:spPr>
        <a:xfrm>
          <a:off x="5041900" y="101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64709</xdr:rowOff>
    </xdr:from>
    <xdr:to>
      <xdr:col>19</xdr:col>
      <xdr:colOff>184150</xdr:colOff>
      <xdr:row>58</xdr:row>
      <xdr:rowOff>166309</xdr:rowOff>
    </xdr:to>
    <xdr:sp macro="" textlink="">
      <xdr:nvSpPr>
        <xdr:cNvPr id="155" name="楕円 154"/>
        <xdr:cNvSpPr/>
      </xdr:nvSpPr>
      <xdr:spPr>
        <a:xfrm>
          <a:off x="4064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5036</xdr:rowOff>
    </xdr:from>
    <xdr:ext cx="736600" cy="259045"/>
    <xdr:sp macro="" textlink="">
      <xdr:nvSpPr>
        <xdr:cNvPr id="156" name="テキスト ボックス 155"/>
        <xdr:cNvSpPr txBox="1"/>
      </xdr:nvSpPr>
      <xdr:spPr>
        <a:xfrm>
          <a:off x="3733800" y="977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55941</xdr:rowOff>
    </xdr:from>
    <xdr:to>
      <xdr:col>15</xdr:col>
      <xdr:colOff>133350</xdr:colOff>
      <xdr:row>61</xdr:row>
      <xdr:rowOff>157541</xdr:rowOff>
    </xdr:to>
    <xdr:sp macro="" textlink="">
      <xdr:nvSpPr>
        <xdr:cNvPr id="157" name="楕円 156"/>
        <xdr:cNvSpPr/>
      </xdr:nvSpPr>
      <xdr:spPr>
        <a:xfrm>
          <a:off x="3175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167718</xdr:rowOff>
    </xdr:from>
    <xdr:ext cx="762000" cy="259045"/>
    <xdr:sp macro="" textlink="">
      <xdr:nvSpPr>
        <xdr:cNvPr id="158" name="テキスト ボックス 157"/>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59" name="楕円 158"/>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19249</xdr:rowOff>
    </xdr:from>
    <xdr:ext cx="762000" cy="259045"/>
    <xdr:sp macro="" textlink="">
      <xdr:nvSpPr>
        <xdr:cNvPr id="160" name="テキスト ボックス 159"/>
        <xdr:cNvSpPr txBox="1"/>
      </xdr:nvSpPr>
      <xdr:spPr>
        <a:xfrm>
          <a:off x="1955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88598</xdr:rowOff>
    </xdr:from>
    <xdr:to>
      <xdr:col>7</xdr:col>
      <xdr:colOff>31750</xdr:colOff>
      <xdr:row>60</xdr:row>
      <xdr:rowOff>18748</xdr:rowOff>
    </xdr:to>
    <xdr:sp macro="" textlink="">
      <xdr:nvSpPr>
        <xdr:cNvPr id="161" name="楕円 160"/>
        <xdr:cNvSpPr/>
      </xdr:nvSpPr>
      <xdr:spPr>
        <a:xfrm>
          <a:off x="1397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28925</xdr:rowOff>
    </xdr:from>
    <xdr:ext cx="762000" cy="259045"/>
    <xdr:sp macro="" textlink="">
      <xdr:nvSpPr>
        <xdr:cNvPr id="162" name="テキスト ボックス 161"/>
        <xdr:cNvSpPr txBox="1"/>
      </xdr:nvSpPr>
      <xdr:spPr>
        <a:xfrm>
          <a:off x="1066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月に策定した定員適正化計画に基づき、令和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年間で職員定数</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人の削減を進めることとし、引き続き人件費及び物件費の削減に努める。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定員適正化計画の前期からの着実な実施及び行政の効率化の推進により、継続して類似団体平均を下回っている。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、職員給及び委員等報酬の増により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90" name="直線コネクタ 189"/>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91" name="人件費・物件費等の状況最小値テキスト"/>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2" name="直線コネクタ 191"/>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3" name="人件費・物件費等の状況最大値テキスト"/>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4" name="直線コネクタ 193"/>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152262</xdr:rowOff>
    </xdr:from>
    <xdr:to>
      <xdr:col>23</xdr:col>
      <xdr:colOff>133350</xdr:colOff>
      <xdr:row>85</xdr:row>
      <xdr:rowOff>165864</xdr:rowOff>
    </xdr:to>
    <xdr:cxnSp macro="">
      <xdr:nvCxnSpPr>
        <xdr:cNvPr id="195" name="直線コネクタ 194"/>
        <xdr:cNvCxnSpPr/>
      </xdr:nvCxnSpPr>
      <xdr:spPr>
        <a:xfrm>
          <a:off x="4114800" y="14554062"/>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6" name="人件費・物件費等の状況平均値テキスト"/>
        <xdr:cNvSpPr txBox="1"/>
      </xdr:nvSpPr>
      <xdr:spPr>
        <a:xfrm>
          <a:off x="5041900" y="14716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7" name="フローチャート: 判断 196"/>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48726</xdr:rowOff>
    </xdr:from>
    <xdr:to>
      <xdr:col>19</xdr:col>
      <xdr:colOff>133350</xdr:colOff>
      <xdr:row>84</xdr:row>
      <xdr:rowOff>152262</xdr:rowOff>
    </xdr:to>
    <xdr:cxnSp macro="">
      <xdr:nvCxnSpPr>
        <xdr:cNvPr id="198" name="直線コネクタ 197"/>
        <xdr:cNvCxnSpPr/>
      </xdr:nvCxnSpPr>
      <xdr:spPr>
        <a:xfrm>
          <a:off x="3225800" y="14279076"/>
          <a:ext cx="889000" cy="27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9" name="フローチャート: 判断 198"/>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200" name="テキスト ボックス 199"/>
        <xdr:cNvSpPr txBox="1"/>
      </xdr:nvSpPr>
      <xdr:spPr>
        <a:xfrm>
          <a:off x="3733800" y="1471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70450</xdr:rowOff>
    </xdr:from>
    <xdr:to>
      <xdr:col>15</xdr:col>
      <xdr:colOff>82550</xdr:colOff>
      <xdr:row>83</xdr:row>
      <xdr:rowOff>48726</xdr:rowOff>
    </xdr:to>
    <xdr:cxnSp macro="">
      <xdr:nvCxnSpPr>
        <xdr:cNvPr id="201" name="直線コネクタ 200"/>
        <xdr:cNvCxnSpPr/>
      </xdr:nvCxnSpPr>
      <xdr:spPr>
        <a:xfrm>
          <a:off x="2336800" y="14129350"/>
          <a:ext cx="889000" cy="1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2" name="フローチャート: 判断 201"/>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3" name="テキスト ボックス 202"/>
        <xdr:cNvSpPr txBox="1"/>
      </xdr:nvSpPr>
      <xdr:spPr>
        <a:xfrm>
          <a:off x="2844800" y="144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23444</xdr:rowOff>
    </xdr:from>
    <xdr:to>
      <xdr:col>11</xdr:col>
      <xdr:colOff>31750</xdr:colOff>
      <xdr:row>82</xdr:row>
      <xdr:rowOff>70450</xdr:rowOff>
    </xdr:to>
    <xdr:cxnSp macro="">
      <xdr:nvCxnSpPr>
        <xdr:cNvPr id="204" name="直線コネクタ 203"/>
        <xdr:cNvCxnSpPr/>
      </xdr:nvCxnSpPr>
      <xdr:spPr>
        <a:xfrm>
          <a:off x="1447800" y="14082344"/>
          <a:ext cx="8890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5" name="フローチャート: 判断 204"/>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6" name="テキスト ボックス 205"/>
        <xdr:cNvSpPr txBox="1"/>
      </xdr:nvSpPr>
      <xdr:spPr>
        <a:xfrm>
          <a:off x="1955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7" name="フローチャート: 判断 206"/>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8" name="テキスト ボックス 207"/>
        <xdr:cNvSpPr txBox="1"/>
      </xdr:nvSpPr>
      <xdr:spPr>
        <a:xfrm>
          <a:off x="1066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115064</xdr:rowOff>
    </xdr:from>
    <xdr:to>
      <xdr:col>23</xdr:col>
      <xdr:colOff>184150</xdr:colOff>
      <xdr:row>86</xdr:row>
      <xdr:rowOff>45214</xdr:rowOff>
    </xdr:to>
    <xdr:sp macro="" textlink="">
      <xdr:nvSpPr>
        <xdr:cNvPr id="214" name="楕円 213"/>
        <xdr:cNvSpPr/>
      </xdr:nvSpPr>
      <xdr:spPr>
        <a:xfrm>
          <a:off x="4902200" y="146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131591</xdr:rowOff>
    </xdr:from>
    <xdr:ext cx="762000" cy="259045"/>
    <xdr:sp macro="" textlink="">
      <xdr:nvSpPr>
        <xdr:cNvPr id="215" name="人件費・物件費等の状況該当値テキスト"/>
        <xdr:cNvSpPr txBox="1"/>
      </xdr:nvSpPr>
      <xdr:spPr>
        <a:xfrm>
          <a:off x="5041900" y="145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101462</xdr:rowOff>
    </xdr:from>
    <xdr:to>
      <xdr:col>19</xdr:col>
      <xdr:colOff>184150</xdr:colOff>
      <xdr:row>85</xdr:row>
      <xdr:rowOff>31612</xdr:rowOff>
    </xdr:to>
    <xdr:sp macro="" textlink="">
      <xdr:nvSpPr>
        <xdr:cNvPr id="216" name="楕円 215"/>
        <xdr:cNvSpPr/>
      </xdr:nvSpPr>
      <xdr:spPr>
        <a:xfrm>
          <a:off x="4064000" y="145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41789</xdr:rowOff>
    </xdr:from>
    <xdr:ext cx="736600" cy="259045"/>
    <xdr:sp macro="" textlink="">
      <xdr:nvSpPr>
        <xdr:cNvPr id="217" name="テキスト ボックス 216"/>
        <xdr:cNvSpPr txBox="1"/>
      </xdr:nvSpPr>
      <xdr:spPr>
        <a:xfrm>
          <a:off x="3733800" y="14272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169376</xdr:rowOff>
    </xdr:from>
    <xdr:to>
      <xdr:col>15</xdr:col>
      <xdr:colOff>133350</xdr:colOff>
      <xdr:row>83</xdr:row>
      <xdr:rowOff>99526</xdr:rowOff>
    </xdr:to>
    <xdr:sp macro="" textlink="">
      <xdr:nvSpPr>
        <xdr:cNvPr id="218" name="楕円 217"/>
        <xdr:cNvSpPr/>
      </xdr:nvSpPr>
      <xdr:spPr>
        <a:xfrm>
          <a:off x="3175000" y="142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109703</xdr:rowOff>
    </xdr:from>
    <xdr:ext cx="762000" cy="259045"/>
    <xdr:sp macro="" textlink="">
      <xdr:nvSpPr>
        <xdr:cNvPr id="219" name="テキスト ボックス 218"/>
        <xdr:cNvSpPr txBox="1"/>
      </xdr:nvSpPr>
      <xdr:spPr>
        <a:xfrm>
          <a:off x="2844800" y="139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19650</xdr:rowOff>
    </xdr:from>
    <xdr:to>
      <xdr:col>11</xdr:col>
      <xdr:colOff>82550</xdr:colOff>
      <xdr:row>82</xdr:row>
      <xdr:rowOff>121250</xdr:rowOff>
    </xdr:to>
    <xdr:sp macro="" textlink="">
      <xdr:nvSpPr>
        <xdr:cNvPr id="220" name="楕円 219"/>
        <xdr:cNvSpPr/>
      </xdr:nvSpPr>
      <xdr:spPr>
        <a:xfrm>
          <a:off x="2286000" y="140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131427</xdr:rowOff>
    </xdr:from>
    <xdr:ext cx="762000" cy="259045"/>
    <xdr:sp macro="" textlink="">
      <xdr:nvSpPr>
        <xdr:cNvPr id="221" name="テキスト ボックス 220"/>
        <xdr:cNvSpPr txBox="1"/>
      </xdr:nvSpPr>
      <xdr:spPr>
        <a:xfrm>
          <a:off x="1955800" y="138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144094</xdr:rowOff>
    </xdr:from>
    <xdr:to>
      <xdr:col>7</xdr:col>
      <xdr:colOff>31750</xdr:colOff>
      <xdr:row>82</xdr:row>
      <xdr:rowOff>74244</xdr:rowOff>
    </xdr:to>
    <xdr:sp macro="" textlink="">
      <xdr:nvSpPr>
        <xdr:cNvPr id="222" name="楕円 221"/>
        <xdr:cNvSpPr/>
      </xdr:nvSpPr>
      <xdr:spPr>
        <a:xfrm>
          <a:off x="1397000" y="140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84421</xdr:rowOff>
    </xdr:from>
    <xdr:ext cx="762000" cy="259045"/>
    <xdr:sp macro="" textlink="">
      <xdr:nvSpPr>
        <xdr:cNvPr id="223" name="テキスト ボックス 222"/>
        <xdr:cNvSpPr txBox="1"/>
      </xdr:nvSpPr>
      <xdr:spPr>
        <a:xfrm>
          <a:off x="1066800" y="138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類似団体の中では低水準である。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職員給与については、人事委員会勧告に基づき給与改定を行うことで、地域民間給与との均衡を図り、常に適正化に努めている。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2" name="直線コネクタ 251"/>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7" name="直線コネクタ 256"/>
        <xdr:cNvCxnSpPr/>
      </xdr:nvCxnSpPr>
      <xdr:spPr>
        <a:xfrm flipV="1">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71966</xdr:rowOff>
    </xdr:to>
    <xdr:cxnSp macro="">
      <xdr:nvCxnSpPr>
        <xdr:cNvPr id="260" name="直線コネクタ 259"/>
        <xdr:cNvCxnSpPr/>
      </xdr:nvCxnSpPr>
      <xdr:spPr>
        <a:xfrm>
          <a:off x="15290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71966</xdr:rowOff>
    </xdr:to>
    <xdr:cxnSp macro="">
      <xdr:nvCxnSpPr>
        <xdr:cNvPr id="263" name="直線コネクタ 262"/>
        <xdr:cNvCxnSpPr/>
      </xdr:nvCxnSpPr>
      <xdr:spPr>
        <a:xfrm>
          <a:off x="14401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4" name="フローチャート: 判断 263"/>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5" name="テキスト ボックス 264"/>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6" name="直線コネクタ 265"/>
        <xdr:cNvCxnSpPr/>
      </xdr:nvCxnSpPr>
      <xdr:spPr>
        <a:xfrm>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8" name="楕円 277"/>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9" name="テキスト ボックス 278"/>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月より県費負担教職員の給与等の負担、定数の決定等に係る事務・権限が政令指定都市へ移譲されたことに伴い、平成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年度は教育公務員数が前年度比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人の増となった。令和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年度は、人口</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人当たり職員数は前年度比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人増の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10.95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人となった。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月の合併以降、定員適正化計画に基づき、事務の簡素化、集約化やアウトソーソングの活用などに積極的に取り組んでいる。今後も人口減少や超高齢化といった厳しい社会情勢に対応するため、令和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月に策定した定員適正化計画に基づき、適切な人員管理に努める。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3" name="直線コネクタ 312"/>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4" name="定員管理の状況最小値テキスト"/>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5" name="直線コネクタ 314"/>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6"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7" name="直線コネクタ 316"/>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71120</xdr:rowOff>
    </xdr:to>
    <xdr:cxnSp macro="">
      <xdr:nvCxnSpPr>
        <xdr:cNvPr id="318" name="直線コネクタ 317"/>
        <xdr:cNvCxnSpPr/>
      </xdr:nvCxnSpPr>
      <xdr:spPr>
        <a:xfrm>
          <a:off x="16179800" y="1050061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42164</xdr:rowOff>
    </xdr:to>
    <xdr:cxnSp macro="">
      <xdr:nvCxnSpPr>
        <xdr:cNvPr id="321" name="直線コネクタ 320"/>
        <xdr:cNvCxnSpPr/>
      </xdr:nvCxnSpPr>
      <xdr:spPr>
        <a:xfrm>
          <a:off x="15290800" y="104716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2" name="フローチャート: 判断 321"/>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3" name="テキスト ボックス 322"/>
        <xdr:cNvSpPr txBox="1"/>
      </xdr:nvSpPr>
      <xdr:spPr>
        <a:xfrm>
          <a:off x="15798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138938</xdr:rowOff>
    </xdr:from>
    <xdr:to>
      <xdr:col>72</xdr:col>
      <xdr:colOff>203200</xdr:colOff>
      <xdr:row>61</xdr:row>
      <xdr:rowOff>13208</xdr:rowOff>
    </xdr:to>
    <xdr:cxnSp macro="">
      <xdr:nvCxnSpPr>
        <xdr:cNvPr id="324" name="直線コネクタ 323"/>
        <xdr:cNvCxnSpPr/>
      </xdr:nvCxnSpPr>
      <xdr:spPr>
        <a:xfrm>
          <a:off x="14401800" y="1025448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5" name="フローチャート: 判断 324"/>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6" name="テキスト ボックス 325"/>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138938</xdr:rowOff>
    </xdr:to>
    <xdr:cxnSp macro="">
      <xdr:nvCxnSpPr>
        <xdr:cNvPr id="327" name="直線コネクタ 326"/>
        <xdr:cNvCxnSpPr/>
      </xdr:nvCxnSpPr>
      <xdr:spPr>
        <a:xfrm>
          <a:off x="13512800" y="10249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8" name="フローチャート: 判断 327"/>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9" name="テキスト ボックス 328"/>
        <xdr:cNvSpPr txBox="1"/>
      </xdr:nvSpPr>
      <xdr:spPr>
        <a:xfrm>
          <a:off x="14020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30" name="フローチャート: 判断 329"/>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31" name="テキスト ボックス 330"/>
        <xdr:cNvSpPr txBox="1"/>
      </xdr:nvSpPr>
      <xdr:spPr>
        <a:xfrm>
          <a:off x="13131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37" name="楕円 336"/>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38"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39" name="楕円 338"/>
        <xdr:cNvSpPr/>
      </xdr:nvSpPr>
      <xdr:spPr>
        <a:xfrm>
          <a:off x="16129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40" name="テキスト ボックス 339"/>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1" name="楕円 340"/>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42" name="テキスト ボックス 341"/>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88138</xdr:rowOff>
    </xdr:from>
    <xdr:to>
      <xdr:col>68</xdr:col>
      <xdr:colOff>203200</xdr:colOff>
      <xdr:row>60</xdr:row>
      <xdr:rowOff>18288</xdr:rowOff>
    </xdr:to>
    <xdr:sp macro="" textlink="">
      <xdr:nvSpPr>
        <xdr:cNvPr id="343" name="楕円 342"/>
        <xdr:cNvSpPr/>
      </xdr:nvSpPr>
      <xdr:spPr>
        <a:xfrm>
          <a:off x="14351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28465</xdr:rowOff>
    </xdr:from>
    <xdr:ext cx="762000" cy="259045"/>
    <xdr:sp macro="" textlink="">
      <xdr:nvSpPr>
        <xdr:cNvPr id="344" name="テキスト ボックス 343"/>
        <xdr:cNvSpPr txBox="1"/>
      </xdr:nvSpPr>
      <xdr:spPr>
        <a:xfrm>
          <a:off x="14020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5" name="楕円 344"/>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23639</xdr:rowOff>
    </xdr:from>
    <xdr:ext cx="762000" cy="259045"/>
    <xdr:sp macro="" textlink="">
      <xdr:nvSpPr>
        <xdr:cNvPr id="346" name="テキスト ボックス 345"/>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類似団体内では上位に位置する。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主に元利償還金の減により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単年度数値（</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4.39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％）に対し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137583</xdr:rowOff>
    </xdr:to>
    <xdr:cxnSp macro="">
      <xdr:nvCxnSpPr>
        <xdr:cNvPr id="380" name="直線コネクタ 379"/>
        <xdr:cNvCxnSpPr/>
      </xdr:nvCxnSpPr>
      <xdr:spPr>
        <a:xfrm flipV="1">
          <a:off x="16179800" y="67705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81" name="公債費負担の状況平均値テキスト"/>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6350</xdr:rowOff>
    </xdr:to>
    <xdr:cxnSp macro="">
      <xdr:nvCxnSpPr>
        <xdr:cNvPr id="383" name="直線コネクタ 382"/>
        <xdr:cNvCxnSpPr/>
      </xdr:nvCxnSpPr>
      <xdr:spPr>
        <a:xfrm flipV="1">
          <a:off x="15290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5" name="テキスト ボックス 384"/>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59972</xdr:rowOff>
    </xdr:to>
    <xdr:cxnSp macro="">
      <xdr:nvCxnSpPr>
        <xdr:cNvPr id="386" name="直線コネクタ 385"/>
        <xdr:cNvCxnSpPr/>
      </xdr:nvCxnSpPr>
      <xdr:spPr>
        <a:xfrm flipV="1">
          <a:off x="14401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8" name="テキスト ボックス 387"/>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41</xdr:row>
      <xdr:rowOff>22578</xdr:rowOff>
    </xdr:to>
    <xdr:cxnSp macro="">
      <xdr:nvCxnSpPr>
        <xdr:cNvPr id="389" name="直線コネクタ 388"/>
        <xdr:cNvCxnSpPr/>
      </xdr:nvCxnSpPr>
      <xdr:spPr>
        <a:xfrm flipV="1">
          <a:off x="13512800" y="691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1" name="テキスト ボックス 390"/>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3" name="テキスト ボックス 392"/>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33161</xdr:rowOff>
    </xdr:from>
    <xdr:to>
      <xdr:col>81</xdr:col>
      <xdr:colOff>95250</xdr:colOff>
      <xdr:row>39</xdr:row>
      <xdr:rowOff>134761</xdr:rowOff>
    </xdr:to>
    <xdr:sp macro="" textlink="">
      <xdr:nvSpPr>
        <xdr:cNvPr id="399" name="楕円 398"/>
        <xdr:cNvSpPr/>
      </xdr:nvSpPr>
      <xdr:spPr>
        <a:xfrm>
          <a:off x="16967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49688</xdr:rowOff>
    </xdr:from>
    <xdr:ext cx="762000" cy="259045"/>
    <xdr:sp macro="" textlink="">
      <xdr:nvSpPr>
        <xdr:cNvPr id="400" name="公債費負担の状況該当値テキスト"/>
        <xdr:cNvSpPr txBox="1"/>
      </xdr:nvSpPr>
      <xdr:spPr>
        <a:xfrm>
          <a:off x="17106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1" name="楕円 400"/>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2" name="テキスト ボックス 401"/>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3" name="楕円 402"/>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4" name="テキスト ボックス 403"/>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405" name="楕円 404"/>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406" name="テキスト ボックス 405"/>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07" name="楕円 406"/>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83555</xdr:rowOff>
    </xdr:from>
    <xdr:ext cx="762000" cy="259045"/>
    <xdr:sp macro="" textlink="">
      <xdr:nvSpPr>
        <xdr:cNvPr id="408" name="テキスト ボックス 407"/>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年度以降、着実に将来負担比率が改善し、平成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年度から充当可能財源等が将来負担額を上回るため「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年度の将来負担額は、市債残高の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充当可能財源等は、充当可能基金における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介護給付費準備基金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の積立による前年度比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、公債費の増による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億円の増の一方、充当可能特定歳入の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中期財政計画（平成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年度まで）にて、将来負担比率の目標を「実質</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近傍を維持」としており、市債に頼らない規律ある財政運営や外郭団体改革などの行財政改革の成果と考えている。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2"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3" name="フローチャート: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6" name="フローチャート: 判断 445"/>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7" name="テキスト ボックス 446"/>
        <xdr:cNvSpPr txBox="1"/>
      </xdr:nvSpPr>
      <xdr:spPr>
        <a:xfrm>
          <a:off x="14909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8" name="フローチャート: 判断 447"/>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49" name="テキスト ボックス 448"/>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0" name="フローチャート: 判断 449"/>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1" name="テキスト ボックス 450"/>
        <xdr:cNvSpPr txBox="1"/>
      </xdr:nvSpPr>
      <xdr:spPr>
        <a:xfrm>
          <a:off x="1313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経常経費充当一般財源（分子）は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2,036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億円）となるとともに、経常一般財源（分母）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は地方税が増加した一方、普通交付税や臨時財政対策債等が減少したこと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2,292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2,260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億円）となった。これにより、人件費の経常収支比率は前年度比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月に策定した定員適正化計画に基づき、令和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年間で職員定数</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人の削減を目指す。</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26988</xdr:rowOff>
    </xdr:from>
    <xdr:to>
      <xdr:col>24</xdr:col>
      <xdr:colOff>25400</xdr:colOff>
      <xdr:row>37</xdr:row>
      <xdr:rowOff>141288</xdr:rowOff>
    </xdr:to>
    <xdr:cxnSp macro="">
      <xdr:nvCxnSpPr>
        <xdr:cNvPr id="70" name="直線コネクタ 69"/>
        <xdr:cNvCxnSpPr/>
      </xdr:nvCxnSpPr>
      <xdr:spPr>
        <a:xfrm>
          <a:off x="3987800" y="637063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105427</xdr:rowOff>
    </xdr:from>
    <xdr:ext cx="762000" cy="259045"/>
    <xdr:sp macro="" textlink="">
      <xdr:nvSpPr>
        <xdr:cNvPr id="71" name="人件費平均値テキスト"/>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26988</xdr:rowOff>
    </xdr:from>
    <xdr:to>
      <xdr:col>19</xdr:col>
      <xdr:colOff>187325</xdr:colOff>
      <xdr:row>38</xdr:row>
      <xdr:rowOff>155575</xdr:rowOff>
    </xdr:to>
    <xdr:cxnSp macro="">
      <xdr:nvCxnSpPr>
        <xdr:cNvPr id="73" name="直線コネクタ 72"/>
        <xdr:cNvCxnSpPr/>
      </xdr:nvCxnSpPr>
      <xdr:spPr>
        <a:xfrm flipV="1">
          <a:off x="3098800" y="6370638"/>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155575</xdr:rowOff>
    </xdr:to>
    <xdr:cxnSp macro="">
      <xdr:nvCxnSpPr>
        <xdr:cNvPr id="76" name="直線コネクタ 75"/>
        <xdr:cNvCxnSpPr/>
      </xdr:nvCxnSpPr>
      <xdr:spPr>
        <a:xfrm>
          <a:off x="2209800" y="664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141288</xdr:rowOff>
    </xdr:from>
    <xdr:to>
      <xdr:col>11</xdr:col>
      <xdr:colOff>9525</xdr:colOff>
      <xdr:row>38</xdr:row>
      <xdr:rowOff>127000</xdr:rowOff>
    </xdr:to>
    <xdr:cxnSp macro="">
      <xdr:nvCxnSpPr>
        <xdr:cNvPr id="79" name="直線コネクタ 78"/>
        <xdr:cNvCxnSpPr/>
      </xdr:nvCxnSpPr>
      <xdr:spPr>
        <a:xfrm>
          <a:off x="1320800" y="648493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83" name="テキスト ボックス 82"/>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90488</xdr:rowOff>
    </xdr:from>
    <xdr:to>
      <xdr:col>24</xdr:col>
      <xdr:colOff>76200</xdr:colOff>
      <xdr:row>38</xdr:row>
      <xdr:rowOff>20638</xdr:rowOff>
    </xdr:to>
    <xdr:sp macro="" textlink="">
      <xdr:nvSpPr>
        <xdr:cNvPr id="89" name="楕円 88"/>
        <xdr:cNvSpPr/>
      </xdr:nvSpPr>
      <xdr:spPr>
        <a:xfrm>
          <a:off x="47752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107015</xdr:rowOff>
    </xdr:from>
    <xdr:ext cx="762000" cy="259045"/>
    <xdr:sp macro="" textlink="">
      <xdr:nvSpPr>
        <xdr:cNvPr id="90" name="人件費該当値テキスト"/>
        <xdr:cNvSpPr txBox="1"/>
      </xdr:nvSpPr>
      <xdr:spPr>
        <a:xfrm>
          <a:off x="4914900" y="627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147638</xdr:rowOff>
    </xdr:from>
    <xdr:to>
      <xdr:col>20</xdr:col>
      <xdr:colOff>38100</xdr:colOff>
      <xdr:row>37</xdr:row>
      <xdr:rowOff>77788</xdr:rowOff>
    </xdr:to>
    <xdr:sp macro="" textlink="">
      <xdr:nvSpPr>
        <xdr:cNvPr id="91" name="楕円 90"/>
        <xdr:cNvSpPr/>
      </xdr:nvSpPr>
      <xdr:spPr>
        <a:xfrm>
          <a:off x="3937000" y="6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87965</xdr:rowOff>
    </xdr:from>
    <xdr:ext cx="736600" cy="259045"/>
    <xdr:sp macro="" textlink="">
      <xdr:nvSpPr>
        <xdr:cNvPr id="92" name="テキスト ボックス 91"/>
        <xdr:cNvSpPr txBox="1"/>
      </xdr:nvSpPr>
      <xdr:spPr>
        <a:xfrm>
          <a:off x="3606800" y="608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104775</xdr:rowOff>
    </xdr:from>
    <xdr:to>
      <xdr:col>15</xdr:col>
      <xdr:colOff>149225</xdr:colOff>
      <xdr:row>39</xdr:row>
      <xdr:rowOff>34925</xdr:rowOff>
    </xdr:to>
    <xdr:sp macro="" textlink="">
      <xdr:nvSpPr>
        <xdr:cNvPr id="93" name="楕円 92"/>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94" name="テキスト ボックス 93"/>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5" name="楕円 94"/>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6" name="テキスト ボックス 9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90488</xdr:rowOff>
    </xdr:from>
    <xdr:to>
      <xdr:col>6</xdr:col>
      <xdr:colOff>171450</xdr:colOff>
      <xdr:row>38</xdr:row>
      <xdr:rowOff>20638</xdr:rowOff>
    </xdr:to>
    <xdr:sp macro="" textlink="">
      <xdr:nvSpPr>
        <xdr:cNvPr id="97" name="楕円 96"/>
        <xdr:cNvSpPr/>
      </xdr:nvSpPr>
      <xdr:spPr>
        <a:xfrm>
          <a:off x="12700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30815</xdr:rowOff>
    </xdr:from>
    <xdr:ext cx="762000" cy="259045"/>
    <xdr:sp macro="" textlink="">
      <xdr:nvSpPr>
        <xdr:cNvPr id="98" name="テキスト ボックス 97"/>
        <xdr:cNvSpPr txBox="1"/>
      </xdr:nvSpPr>
      <xdr:spPr>
        <a:xfrm>
          <a:off x="939800" y="62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市町村の合併を行い類似団体で最も広い市域を有する。そのため管理する施設も多く、物件費に係る経常収支比率は類似団体の平均を例年上回っている。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年度の経常経費充当一般財源（分子）は前年度比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339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億円となったが、経常一般財源（分母）が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した。今後も施設の統合廃止等の資産経営の合理化を推進し圧縮に努める。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69850</xdr:rowOff>
    </xdr:to>
    <xdr:cxnSp macro="">
      <xdr:nvCxnSpPr>
        <xdr:cNvPr id="133" name="直線コネクタ 132"/>
        <xdr:cNvCxnSpPr/>
      </xdr:nvCxnSpPr>
      <xdr:spPr>
        <a:xfrm>
          <a:off x="15671800" y="28212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110671</xdr:rowOff>
    </xdr:to>
    <xdr:cxnSp macro="">
      <xdr:nvCxnSpPr>
        <xdr:cNvPr id="136" name="直線コネクタ 135"/>
        <xdr:cNvCxnSpPr/>
      </xdr:nvCxnSpPr>
      <xdr:spPr>
        <a:xfrm flipV="1">
          <a:off x="14782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159657</xdr:rowOff>
    </xdr:to>
    <xdr:cxnSp macro="">
      <xdr:nvCxnSpPr>
        <xdr:cNvPr id="139" name="直線コネクタ 138"/>
        <xdr:cNvCxnSpPr/>
      </xdr:nvCxnSpPr>
      <xdr:spPr>
        <a:xfrm flipV="1">
          <a:off x="13893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159657</xdr:rowOff>
    </xdr:to>
    <xdr:cxnSp macro="">
      <xdr:nvCxnSpPr>
        <xdr:cNvPr id="142" name="直線コネクタ 141"/>
        <xdr:cNvCxnSpPr/>
      </xdr:nvCxnSpPr>
      <xdr:spPr>
        <a:xfrm>
          <a:off x="13004800" y="2788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2" name="楕円 15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3"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4" name="楕円 153"/>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5" name="テキスト ボックス 154"/>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6" name="楕円 155"/>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7" name="テキスト ボックス 15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8" name="楕円 157"/>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9" name="テキスト ボックス 158"/>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60" name="楕円 159"/>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61" name="テキスト ボックス 160"/>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障害者自立支援給付件数や保育児童数の増に伴う経常経費充</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当一般財源（分子）は前年度比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億円となったものの、経常一般財源（分母）が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となったため、経常収支比率は前年度比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151493</xdr:rowOff>
    </xdr:to>
    <xdr:cxnSp macro="">
      <xdr:nvCxnSpPr>
        <xdr:cNvPr id="196" name="直線コネクタ 195"/>
        <xdr:cNvCxnSpPr/>
      </xdr:nvCxnSpPr>
      <xdr:spPr>
        <a:xfrm>
          <a:off x="3987800" y="9156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9" name="直線コネクタ 198"/>
        <xdr:cNvCxnSpPr/>
      </xdr:nvCxnSpPr>
      <xdr:spPr>
        <a:xfrm flipV="1">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151493</xdr:rowOff>
    </xdr:to>
    <xdr:cxnSp macro="">
      <xdr:nvCxnSpPr>
        <xdr:cNvPr id="202" name="直線コネクタ 201"/>
        <xdr:cNvCxnSpPr/>
      </xdr:nvCxnSpPr>
      <xdr:spPr>
        <a:xfrm flipV="1">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151493</xdr:rowOff>
    </xdr:to>
    <xdr:cxnSp macro="">
      <xdr:nvCxnSpPr>
        <xdr:cNvPr id="205" name="直線コネクタ 204"/>
        <xdr:cNvCxnSpPr/>
      </xdr:nvCxnSpPr>
      <xdr:spPr>
        <a:xfrm>
          <a:off x="1320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5" name="楕円 214"/>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16"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7" name="楕円 21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8" name="テキスト ボックス 21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9" name="楕円 218"/>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20" name="テキスト ボックス 219"/>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21" name="楕円 220"/>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22" name="テキスト ボックス 221"/>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23" name="楕円 222"/>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24" name="テキスト ボックス 223"/>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年度は、その他の経常収支比率は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今後、保有資産の老朽化に伴う維持管理経費が大きな財政負担となることが見込まれており、資産の見直しや活用、運営管理等に関し長期的かつ着実に推進するため、平成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月策定（令和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月改訂）の公共施設等総合管理計画により、維持管理コストの適正化を図る。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165100</xdr:rowOff>
    </xdr:to>
    <xdr:cxnSp macro="">
      <xdr:nvCxnSpPr>
        <xdr:cNvPr id="257" name="直線コネクタ 256"/>
        <xdr:cNvCxnSpPr/>
      </xdr:nvCxnSpPr>
      <xdr:spPr>
        <a:xfrm>
          <a:off x="15671800" y="982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146050</xdr:rowOff>
    </xdr:to>
    <xdr:cxnSp macro="">
      <xdr:nvCxnSpPr>
        <xdr:cNvPr id="260" name="直線コネクタ 259"/>
        <xdr:cNvCxnSpPr/>
      </xdr:nvCxnSpPr>
      <xdr:spPr>
        <a:xfrm flipV="1">
          <a:off x="14782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146050</xdr:rowOff>
    </xdr:to>
    <xdr:cxnSp macro="">
      <xdr:nvCxnSpPr>
        <xdr:cNvPr id="263" name="直線コネクタ 262"/>
        <xdr:cNvCxnSpPr/>
      </xdr:nvCxnSpPr>
      <xdr:spPr>
        <a:xfrm>
          <a:off x="13893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127000</xdr:rowOff>
    </xdr:to>
    <xdr:cxnSp macro="">
      <xdr:nvCxnSpPr>
        <xdr:cNvPr id="266" name="直線コネクタ 265"/>
        <xdr:cNvCxnSpPr/>
      </xdr:nvCxnSpPr>
      <xdr:spPr>
        <a:xfrm>
          <a:off x="13004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6" name="楕円 275"/>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7"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8" name="楕円 277"/>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9" name="テキスト ボックス 278"/>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80" name="楕円 27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81" name="テキスト ボックス 28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82" name="楕円 281"/>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83" name="テキスト ボックス 282"/>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4" name="楕円 283"/>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5" name="テキスト ボックス 284"/>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年度は、経常経費充当一般財源（分子）は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億円、経常一般財源（分母）が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億円の増となったことにより、補助費等の経常収支比率は前年度比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補助金及び負担金については、ガイドラインに基づく</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PDCA</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サイクルにより継続して見直しを進めており、その成果により補助費等に係る経常収支比率が類似団体平均を大きく下回っている。引き続き見直しを進める。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46990</xdr:rowOff>
    </xdr:to>
    <xdr:cxnSp macro="">
      <xdr:nvCxnSpPr>
        <xdr:cNvPr id="316" name="直線コネクタ 315"/>
        <xdr:cNvCxnSpPr/>
      </xdr:nvCxnSpPr>
      <xdr:spPr>
        <a:xfrm>
          <a:off x="15671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138430</xdr:rowOff>
    </xdr:to>
    <xdr:cxnSp macro="">
      <xdr:nvCxnSpPr>
        <xdr:cNvPr id="319" name="直線コネクタ 318"/>
        <xdr:cNvCxnSpPr/>
      </xdr:nvCxnSpPr>
      <xdr:spPr>
        <a:xfrm flipV="1">
          <a:off x="14782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138430</xdr:rowOff>
    </xdr:to>
    <xdr:cxnSp macro="">
      <xdr:nvCxnSpPr>
        <xdr:cNvPr id="322" name="直線コネクタ 321"/>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138430</xdr:rowOff>
    </xdr:to>
    <xdr:cxnSp macro="">
      <xdr:nvCxnSpPr>
        <xdr:cNvPr id="325" name="直線コネクタ 324"/>
        <xdr:cNvCxnSpPr/>
      </xdr:nvCxnSpPr>
      <xdr:spPr>
        <a:xfrm>
          <a:off x="13004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5" name="楕円 33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7" name="楕円 336"/>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8" name="テキスト ボックス 337"/>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9" name="楕円 338"/>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40" name="テキスト ボックス 339"/>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41" name="楕円 340"/>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2" name="テキスト ボックス 341"/>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3" name="楕円 342"/>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4" name="テキスト ボックス 343"/>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に位置する。経常経費充当一般財源（分子）は、前年度比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億円となったものの、経常一般財源（分母）が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普通交付税や臨時財政対策債等の減少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。一人あたり市債残高は、令和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546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人で、中期財政計画（平成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年度まで）における計画値</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人以下を達成している。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75</xdr:row>
      <xdr:rowOff>127000</xdr:rowOff>
    </xdr:to>
    <xdr:cxnSp macro="">
      <xdr:nvCxnSpPr>
        <xdr:cNvPr id="377" name="直線コネクタ 376"/>
        <xdr:cNvCxnSpPr/>
      </xdr:nvCxnSpPr>
      <xdr:spPr>
        <a:xfrm flipV="1">
          <a:off x="3987800" y="12776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76</xdr:row>
      <xdr:rowOff>69850</xdr:rowOff>
    </xdr:to>
    <xdr:cxnSp macro="">
      <xdr:nvCxnSpPr>
        <xdr:cNvPr id="380" name="直線コネクタ 379"/>
        <xdr:cNvCxnSpPr/>
      </xdr:nvCxnSpPr>
      <xdr:spPr>
        <a:xfrm flipV="1">
          <a:off x="3098800" y="12985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88900</xdr:rowOff>
    </xdr:to>
    <xdr:cxnSp macro="">
      <xdr:nvCxnSpPr>
        <xdr:cNvPr id="383" name="直線コネクタ 382"/>
        <xdr:cNvCxnSpPr/>
      </xdr:nvCxnSpPr>
      <xdr:spPr>
        <a:xfrm flipV="1">
          <a:off x="2209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88900</xdr:rowOff>
    </xdr:to>
    <xdr:cxnSp macro="">
      <xdr:nvCxnSpPr>
        <xdr:cNvPr id="386" name="直線コネクタ 385"/>
        <xdr:cNvCxnSpPr/>
      </xdr:nvCxnSpPr>
      <xdr:spPr>
        <a:xfrm>
          <a:off x="1320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6" name="楕円 395"/>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7"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8" name="楕円 397"/>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9" name="テキスト ボックス 398"/>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400" name="楕円 399"/>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401" name="テキスト ボックス 400"/>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402" name="楕円 401"/>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3" name="テキスト ボックス 402"/>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類似団体の中では上位に位置する。令和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年度の公債費以外の経常収支比率は、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74.7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GIGA</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スクールへの対応にかかる経費やエネルギー価格上昇に伴う光熱費のほか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障害者自立支援給付件数や保育児童数の増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伴う扶助費の増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より、経常一般財源（分母）の増が経常経費充当一般財源（分子）の増を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回ったことによるもの。</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67128</xdr:rowOff>
    </xdr:from>
    <xdr:to>
      <xdr:col>82</xdr:col>
      <xdr:colOff>107950</xdr:colOff>
      <xdr:row>74</xdr:row>
      <xdr:rowOff>61685</xdr:rowOff>
    </xdr:to>
    <xdr:cxnSp macro="">
      <xdr:nvCxnSpPr>
        <xdr:cNvPr id="440" name="直線コネクタ 439"/>
        <xdr:cNvCxnSpPr/>
      </xdr:nvCxnSpPr>
      <xdr:spPr>
        <a:xfrm>
          <a:off x="15671800" y="12411528"/>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67128</xdr:rowOff>
    </xdr:from>
    <xdr:to>
      <xdr:col>78</xdr:col>
      <xdr:colOff>69850</xdr:colOff>
      <xdr:row>74</xdr:row>
      <xdr:rowOff>137885</xdr:rowOff>
    </xdr:to>
    <xdr:cxnSp macro="">
      <xdr:nvCxnSpPr>
        <xdr:cNvPr id="443" name="直線コネクタ 442"/>
        <xdr:cNvCxnSpPr/>
      </xdr:nvCxnSpPr>
      <xdr:spPr>
        <a:xfrm flipV="1">
          <a:off x="14782800" y="124115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5" name="テキスト ボックス 444"/>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137885</xdr:rowOff>
    </xdr:from>
    <xdr:to>
      <xdr:col>73</xdr:col>
      <xdr:colOff>180975</xdr:colOff>
      <xdr:row>74</xdr:row>
      <xdr:rowOff>148772</xdr:rowOff>
    </xdr:to>
    <xdr:cxnSp macro="">
      <xdr:nvCxnSpPr>
        <xdr:cNvPr id="446" name="直線コネクタ 445"/>
        <xdr:cNvCxnSpPr/>
      </xdr:nvCxnSpPr>
      <xdr:spPr>
        <a:xfrm flipV="1">
          <a:off x="13893800" y="12825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74</xdr:row>
      <xdr:rowOff>148772</xdr:rowOff>
    </xdr:to>
    <xdr:cxnSp macro="">
      <xdr:nvCxnSpPr>
        <xdr:cNvPr id="449" name="直線コネクタ 448"/>
        <xdr:cNvCxnSpPr/>
      </xdr:nvCxnSpPr>
      <xdr:spPr>
        <a:xfrm>
          <a:off x="13004800" y="12563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59" name="楕円 458"/>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27412</xdr:rowOff>
    </xdr:from>
    <xdr:ext cx="762000" cy="259045"/>
    <xdr:sp macro="" textlink="">
      <xdr:nvSpPr>
        <xdr:cNvPr id="460" name="公債費以外該当値テキスト"/>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16328</xdr:rowOff>
    </xdr:from>
    <xdr:to>
      <xdr:col>78</xdr:col>
      <xdr:colOff>120650</xdr:colOff>
      <xdr:row>72</xdr:row>
      <xdr:rowOff>117928</xdr:rowOff>
    </xdr:to>
    <xdr:sp macro="" textlink="">
      <xdr:nvSpPr>
        <xdr:cNvPr id="461" name="楕円 460"/>
        <xdr:cNvSpPr/>
      </xdr:nvSpPr>
      <xdr:spPr>
        <a:xfrm>
          <a:off x="15621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128105</xdr:rowOff>
    </xdr:from>
    <xdr:ext cx="736600" cy="259045"/>
    <xdr:sp macro="" textlink="">
      <xdr:nvSpPr>
        <xdr:cNvPr id="462" name="テキスト ボックス 461"/>
        <xdr:cNvSpPr txBox="1"/>
      </xdr:nvSpPr>
      <xdr:spPr>
        <a:xfrm>
          <a:off x="15290800" y="1212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87085</xdr:rowOff>
    </xdr:from>
    <xdr:to>
      <xdr:col>74</xdr:col>
      <xdr:colOff>31750</xdr:colOff>
      <xdr:row>75</xdr:row>
      <xdr:rowOff>17235</xdr:rowOff>
    </xdr:to>
    <xdr:sp macro="" textlink="">
      <xdr:nvSpPr>
        <xdr:cNvPr id="463" name="楕円 462"/>
        <xdr:cNvSpPr/>
      </xdr:nvSpPr>
      <xdr:spPr>
        <a:xfrm>
          <a:off x="14732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27412</xdr:rowOff>
    </xdr:from>
    <xdr:ext cx="762000" cy="259045"/>
    <xdr:sp macro="" textlink="">
      <xdr:nvSpPr>
        <xdr:cNvPr id="464" name="テキスト ボックス 463"/>
        <xdr:cNvSpPr txBox="1"/>
      </xdr:nvSpPr>
      <xdr:spPr>
        <a:xfrm>
          <a:off x="14401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97972</xdr:rowOff>
    </xdr:from>
    <xdr:to>
      <xdr:col>69</xdr:col>
      <xdr:colOff>142875</xdr:colOff>
      <xdr:row>75</xdr:row>
      <xdr:rowOff>28122</xdr:rowOff>
    </xdr:to>
    <xdr:sp macro="" textlink="">
      <xdr:nvSpPr>
        <xdr:cNvPr id="465" name="楕円 464"/>
        <xdr:cNvSpPr/>
      </xdr:nvSpPr>
      <xdr:spPr>
        <a:xfrm>
          <a:off x="13843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66" name="テキスト ボックス 465"/>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7" name="楕円 466"/>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8" name="テキスト ボックス 467"/>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111951</xdr:rowOff>
    </xdr:from>
    <xdr:to>
      <xdr:col>29</xdr:col>
      <xdr:colOff>127000</xdr:colOff>
      <xdr:row>16</xdr:row>
      <xdr:rowOff>159042</xdr:rowOff>
    </xdr:to>
    <xdr:cxnSp macro="">
      <xdr:nvCxnSpPr>
        <xdr:cNvPr id="50" name="直線コネクタ 49"/>
        <xdr:cNvCxnSpPr/>
      </xdr:nvCxnSpPr>
      <xdr:spPr bwMode="auto">
        <a:xfrm flipV="1">
          <a:off x="5003800" y="2902776"/>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159042</xdr:rowOff>
    </xdr:from>
    <xdr:to>
      <xdr:col>26</xdr:col>
      <xdr:colOff>50800</xdr:colOff>
      <xdr:row>17</xdr:row>
      <xdr:rowOff>5766</xdr:rowOff>
    </xdr:to>
    <xdr:cxnSp macro="">
      <xdr:nvCxnSpPr>
        <xdr:cNvPr id="53" name="直線コネクタ 52"/>
        <xdr:cNvCxnSpPr/>
      </xdr:nvCxnSpPr>
      <xdr:spPr bwMode="auto">
        <a:xfrm flipV="1">
          <a:off x="4305300" y="294986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5766</xdr:rowOff>
    </xdr:from>
    <xdr:to>
      <xdr:col>22</xdr:col>
      <xdr:colOff>114300</xdr:colOff>
      <xdr:row>17</xdr:row>
      <xdr:rowOff>37198</xdr:rowOff>
    </xdr:to>
    <xdr:cxnSp macro="">
      <xdr:nvCxnSpPr>
        <xdr:cNvPr id="56" name="直線コネクタ 55"/>
        <xdr:cNvCxnSpPr/>
      </xdr:nvCxnSpPr>
      <xdr:spPr bwMode="auto">
        <a:xfrm flipV="1">
          <a:off x="3606800" y="296804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37198</xdr:rowOff>
    </xdr:from>
    <xdr:to>
      <xdr:col>18</xdr:col>
      <xdr:colOff>177800</xdr:colOff>
      <xdr:row>17</xdr:row>
      <xdr:rowOff>53734</xdr:rowOff>
    </xdr:to>
    <xdr:cxnSp macro="">
      <xdr:nvCxnSpPr>
        <xdr:cNvPr id="59" name="直線コネクタ 58"/>
        <xdr:cNvCxnSpPr/>
      </xdr:nvCxnSpPr>
      <xdr:spPr bwMode="auto">
        <a:xfrm flipV="1">
          <a:off x="2908300" y="2999473"/>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61151</xdr:rowOff>
    </xdr:from>
    <xdr:to>
      <xdr:col>29</xdr:col>
      <xdr:colOff>177800</xdr:colOff>
      <xdr:row>16</xdr:row>
      <xdr:rowOff>162751</xdr:rowOff>
    </xdr:to>
    <xdr:sp macro="" textlink="">
      <xdr:nvSpPr>
        <xdr:cNvPr id="69" name="楕円 68"/>
        <xdr:cNvSpPr/>
      </xdr:nvSpPr>
      <xdr:spPr bwMode="auto">
        <a:xfrm>
          <a:off x="5600700" y="285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33228</xdr:rowOff>
    </xdr:from>
    <xdr:ext cx="762000" cy="259045"/>
    <xdr:sp macro="" textlink="">
      <xdr:nvSpPr>
        <xdr:cNvPr id="70" name="人口1人当たり決算額の推移該当値テキスト130"/>
        <xdr:cNvSpPr txBox="1"/>
      </xdr:nvSpPr>
      <xdr:spPr>
        <a:xfrm>
          <a:off x="5740400" y="282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108242</xdr:rowOff>
    </xdr:from>
    <xdr:to>
      <xdr:col>26</xdr:col>
      <xdr:colOff>101600</xdr:colOff>
      <xdr:row>17</xdr:row>
      <xdr:rowOff>38392</xdr:rowOff>
    </xdr:to>
    <xdr:sp macro="" textlink="">
      <xdr:nvSpPr>
        <xdr:cNvPr id="71" name="楕円 70"/>
        <xdr:cNvSpPr/>
      </xdr:nvSpPr>
      <xdr:spPr bwMode="auto">
        <a:xfrm>
          <a:off x="4953000" y="289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23169</xdr:rowOff>
    </xdr:from>
    <xdr:ext cx="736600" cy="259045"/>
    <xdr:sp macro="" textlink="">
      <xdr:nvSpPr>
        <xdr:cNvPr id="72" name="テキスト ボックス 71"/>
        <xdr:cNvSpPr txBox="1"/>
      </xdr:nvSpPr>
      <xdr:spPr>
        <a:xfrm>
          <a:off x="4622800" y="298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126416</xdr:rowOff>
    </xdr:from>
    <xdr:to>
      <xdr:col>22</xdr:col>
      <xdr:colOff>165100</xdr:colOff>
      <xdr:row>17</xdr:row>
      <xdr:rowOff>56566</xdr:rowOff>
    </xdr:to>
    <xdr:sp macro="" textlink="">
      <xdr:nvSpPr>
        <xdr:cNvPr id="73" name="楕円 72"/>
        <xdr:cNvSpPr/>
      </xdr:nvSpPr>
      <xdr:spPr bwMode="auto">
        <a:xfrm>
          <a:off x="4254500" y="291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41343</xdr:rowOff>
    </xdr:from>
    <xdr:ext cx="762000" cy="259045"/>
    <xdr:sp macro="" textlink="">
      <xdr:nvSpPr>
        <xdr:cNvPr id="74" name="テキスト ボックス 73"/>
        <xdr:cNvSpPr txBox="1"/>
      </xdr:nvSpPr>
      <xdr:spPr>
        <a:xfrm>
          <a:off x="3924300" y="300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157848</xdr:rowOff>
    </xdr:from>
    <xdr:to>
      <xdr:col>19</xdr:col>
      <xdr:colOff>38100</xdr:colOff>
      <xdr:row>17</xdr:row>
      <xdr:rowOff>87998</xdr:rowOff>
    </xdr:to>
    <xdr:sp macro="" textlink="">
      <xdr:nvSpPr>
        <xdr:cNvPr id="75" name="楕円 74"/>
        <xdr:cNvSpPr/>
      </xdr:nvSpPr>
      <xdr:spPr bwMode="auto">
        <a:xfrm>
          <a:off x="35560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72775</xdr:rowOff>
    </xdr:from>
    <xdr:ext cx="762000" cy="259045"/>
    <xdr:sp macro="" textlink="">
      <xdr:nvSpPr>
        <xdr:cNvPr id="76" name="テキスト ボックス 75"/>
        <xdr:cNvSpPr txBox="1"/>
      </xdr:nvSpPr>
      <xdr:spPr>
        <a:xfrm>
          <a:off x="32258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2934</xdr:rowOff>
    </xdr:from>
    <xdr:to>
      <xdr:col>15</xdr:col>
      <xdr:colOff>101600</xdr:colOff>
      <xdr:row>17</xdr:row>
      <xdr:rowOff>104534</xdr:rowOff>
    </xdr:to>
    <xdr:sp macro="" textlink="">
      <xdr:nvSpPr>
        <xdr:cNvPr id="77" name="楕円 76"/>
        <xdr:cNvSpPr/>
      </xdr:nvSpPr>
      <xdr:spPr bwMode="auto">
        <a:xfrm>
          <a:off x="2857500" y="29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89311</xdr:rowOff>
    </xdr:from>
    <xdr:ext cx="762000" cy="259045"/>
    <xdr:sp macro="" textlink="">
      <xdr:nvSpPr>
        <xdr:cNvPr id="78" name="テキスト ボックス 77"/>
        <xdr:cNvSpPr txBox="1"/>
      </xdr:nvSpPr>
      <xdr:spPr>
        <a:xfrm>
          <a:off x="2527300" y="305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6185</xdr:rowOff>
    </xdr:from>
    <xdr:to>
      <xdr:col>29</xdr:col>
      <xdr:colOff>127000</xdr:colOff>
      <xdr:row>37</xdr:row>
      <xdr:rowOff>53619</xdr:rowOff>
    </xdr:to>
    <xdr:cxnSp macro="">
      <xdr:nvCxnSpPr>
        <xdr:cNvPr id="112" name="直線コネクタ 111"/>
        <xdr:cNvCxnSpPr/>
      </xdr:nvCxnSpPr>
      <xdr:spPr bwMode="auto">
        <a:xfrm>
          <a:off x="5003800" y="7130885"/>
          <a:ext cx="647700" cy="4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150965</xdr:rowOff>
    </xdr:from>
    <xdr:to>
      <xdr:col>26</xdr:col>
      <xdr:colOff>50800</xdr:colOff>
      <xdr:row>37</xdr:row>
      <xdr:rowOff>6185</xdr:rowOff>
    </xdr:to>
    <xdr:cxnSp macro="">
      <xdr:nvCxnSpPr>
        <xdr:cNvPr id="115" name="直線コネクタ 114"/>
        <xdr:cNvCxnSpPr/>
      </xdr:nvCxnSpPr>
      <xdr:spPr bwMode="auto">
        <a:xfrm>
          <a:off x="4305300" y="7104215"/>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145593</xdr:rowOff>
    </xdr:from>
    <xdr:to>
      <xdr:col>22</xdr:col>
      <xdr:colOff>114300</xdr:colOff>
      <xdr:row>36</xdr:row>
      <xdr:rowOff>150965</xdr:rowOff>
    </xdr:to>
    <xdr:cxnSp macro="">
      <xdr:nvCxnSpPr>
        <xdr:cNvPr id="118" name="直線コネクタ 117"/>
        <xdr:cNvCxnSpPr/>
      </xdr:nvCxnSpPr>
      <xdr:spPr bwMode="auto">
        <a:xfrm>
          <a:off x="3606800" y="7098843"/>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128867</xdr:rowOff>
    </xdr:from>
    <xdr:to>
      <xdr:col>18</xdr:col>
      <xdr:colOff>177800</xdr:colOff>
      <xdr:row>36</xdr:row>
      <xdr:rowOff>145593</xdr:rowOff>
    </xdr:to>
    <xdr:cxnSp macro="">
      <xdr:nvCxnSpPr>
        <xdr:cNvPr id="121" name="直線コネクタ 120"/>
        <xdr:cNvCxnSpPr/>
      </xdr:nvCxnSpPr>
      <xdr:spPr bwMode="auto">
        <a:xfrm>
          <a:off x="2908300" y="7082117"/>
          <a:ext cx="6985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2819</xdr:rowOff>
    </xdr:from>
    <xdr:to>
      <xdr:col>29</xdr:col>
      <xdr:colOff>177800</xdr:colOff>
      <xdr:row>37</xdr:row>
      <xdr:rowOff>104419</xdr:rowOff>
    </xdr:to>
    <xdr:sp macro="" textlink="">
      <xdr:nvSpPr>
        <xdr:cNvPr id="131" name="楕円 130"/>
        <xdr:cNvSpPr/>
      </xdr:nvSpPr>
      <xdr:spPr bwMode="auto">
        <a:xfrm>
          <a:off x="5600700" y="712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146346</xdr:rowOff>
    </xdr:from>
    <xdr:ext cx="762000" cy="259045"/>
    <xdr:sp macro="" textlink="">
      <xdr:nvSpPr>
        <xdr:cNvPr id="132" name="人口1人当たり決算額の推移該当値テキスト445"/>
        <xdr:cNvSpPr txBox="1"/>
      </xdr:nvSpPr>
      <xdr:spPr>
        <a:xfrm>
          <a:off x="5740400" y="709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126835</xdr:rowOff>
    </xdr:from>
    <xdr:to>
      <xdr:col>26</xdr:col>
      <xdr:colOff>101600</xdr:colOff>
      <xdr:row>37</xdr:row>
      <xdr:rowOff>56985</xdr:rowOff>
    </xdr:to>
    <xdr:sp macro="" textlink="">
      <xdr:nvSpPr>
        <xdr:cNvPr id="133" name="楕円 132"/>
        <xdr:cNvSpPr/>
      </xdr:nvSpPr>
      <xdr:spPr bwMode="auto">
        <a:xfrm>
          <a:off x="4953000" y="70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41762</xdr:rowOff>
    </xdr:from>
    <xdr:ext cx="736600" cy="259045"/>
    <xdr:sp macro="" textlink="">
      <xdr:nvSpPr>
        <xdr:cNvPr id="134" name="テキスト ボックス 133"/>
        <xdr:cNvSpPr txBox="1"/>
      </xdr:nvSpPr>
      <xdr:spPr>
        <a:xfrm>
          <a:off x="4622800" y="716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100165</xdr:rowOff>
    </xdr:from>
    <xdr:to>
      <xdr:col>22</xdr:col>
      <xdr:colOff>165100</xdr:colOff>
      <xdr:row>37</xdr:row>
      <xdr:rowOff>30315</xdr:rowOff>
    </xdr:to>
    <xdr:sp macro="" textlink="">
      <xdr:nvSpPr>
        <xdr:cNvPr id="135" name="楕円 134"/>
        <xdr:cNvSpPr/>
      </xdr:nvSpPr>
      <xdr:spPr bwMode="auto">
        <a:xfrm>
          <a:off x="4254500" y="705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15092</xdr:rowOff>
    </xdr:from>
    <xdr:ext cx="762000" cy="259045"/>
    <xdr:sp macro="" textlink="">
      <xdr:nvSpPr>
        <xdr:cNvPr id="136" name="テキスト ボックス 135"/>
        <xdr:cNvSpPr txBox="1"/>
      </xdr:nvSpPr>
      <xdr:spPr>
        <a:xfrm>
          <a:off x="3924300" y="71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94793</xdr:rowOff>
    </xdr:from>
    <xdr:to>
      <xdr:col>19</xdr:col>
      <xdr:colOff>38100</xdr:colOff>
      <xdr:row>37</xdr:row>
      <xdr:rowOff>24943</xdr:rowOff>
    </xdr:to>
    <xdr:sp macro="" textlink="">
      <xdr:nvSpPr>
        <xdr:cNvPr id="137" name="楕円 136"/>
        <xdr:cNvSpPr/>
      </xdr:nvSpPr>
      <xdr:spPr bwMode="auto">
        <a:xfrm>
          <a:off x="3556000" y="704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9720</xdr:rowOff>
    </xdr:from>
    <xdr:ext cx="762000" cy="259045"/>
    <xdr:sp macro="" textlink="">
      <xdr:nvSpPr>
        <xdr:cNvPr id="138" name="テキスト ボックス 137"/>
        <xdr:cNvSpPr txBox="1"/>
      </xdr:nvSpPr>
      <xdr:spPr>
        <a:xfrm>
          <a:off x="3225800" y="71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78067</xdr:rowOff>
    </xdr:from>
    <xdr:to>
      <xdr:col>15</xdr:col>
      <xdr:colOff>101600</xdr:colOff>
      <xdr:row>37</xdr:row>
      <xdr:rowOff>8217</xdr:rowOff>
    </xdr:to>
    <xdr:sp macro="" textlink="">
      <xdr:nvSpPr>
        <xdr:cNvPr id="139" name="楕円 138"/>
        <xdr:cNvSpPr/>
      </xdr:nvSpPr>
      <xdr:spPr bwMode="auto">
        <a:xfrm>
          <a:off x="2857500" y="7031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164444</xdr:rowOff>
    </xdr:from>
    <xdr:ext cx="762000" cy="259045"/>
    <xdr:sp macro="" textlink="">
      <xdr:nvSpPr>
        <xdr:cNvPr id="140" name="テキスト ボックス 139"/>
        <xdr:cNvSpPr txBox="1"/>
      </xdr:nvSpPr>
      <xdr:spPr>
        <a:xfrm>
          <a:off x="2527300" y="711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109068</xdr:rowOff>
    </xdr:from>
    <xdr:to>
      <xdr:col>24</xdr:col>
      <xdr:colOff>63500</xdr:colOff>
      <xdr:row>34</xdr:row>
      <xdr:rowOff>156578</xdr:rowOff>
    </xdr:to>
    <xdr:cxnSp macro="">
      <xdr:nvCxnSpPr>
        <xdr:cNvPr id="61" name="直線コネクタ 60"/>
        <xdr:cNvCxnSpPr/>
      </xdr:nvCxnSpPr>
      <xdr:spPr>
        <a:xfrm flipV="1">
          <a:off x="3797300" y="5938368"/>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134519</xdr:rowOff>
    </xdr:from>
    <xdr:to>
      <xdr:col>19</xdr:col>
      <xdr:colOff>177800</xdr:colOff>
      <xdr:row>34</xdr:row>
      <xdr:rowOff>156578</xdr:rowOff>
    </xdr:to>
    <xdr:cxnSp macro="">
      <xdr:nvCxnSpPr>
        <xdr:cNvPr id="64" name="直線コネクタ 63"/>
        <xdr:cNvCxnSpPr/>
      </xdr:nvCxnSpPr>
      <xdr:spPr>
        <a:xfrm>
          <a:off x="2908300" y="596381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134519</xdr:rowOff>
    </xdr:from>
    <xdr:to>
      <xdr:col>15</xdr:col>
      <xdr:colOff>50800</xdr:colOff>
      <xdr:row>35</xdr:row>
      <xdr:rowOff>54280</xdr:rowOff>
    </xdr:to>
    <xdr:cxnSp macro="">
      <xdr:nvCxnSpPr>
        <xdr:cNvPr id="67" name="直線コネクタ 66"/>
        <xdr:cNvCxnSpPr/>
      </xdr:nvCxnSpPr>
      <xdr:spPr>
        <a:xfrm flipV="1">
          <a:off x="2019300" y="5963819"/>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54280</xdr:rowOff>
    </xdr:from>
    <xdr:to>
      <xdr:col>10</xdr:col>
      <xdr:colOff>114300</xdr:colOff>
      <xdr:row>35</xdr:row>
      <xdr:rowOff>87998</xdr:rowOff>
    </xdr:to>
    <xdr:cxnSp macro="">
      <xdr:nvCxnSpPr>
        <xdr:cNvPr id="70" name="直線コネクタ 69"/>
        <xdr:cNvCxnSpPr/>
      </xdr:nvCxnSpPr>
      <xdr:spPr>
        <a:xfrm flipV="1">
          <a:off x="1130300" y="6055030"/>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58268</xdr:rowOff>
    </xdr:from>
    <xdr:to>
      <xdr:col>24</xdr:col>
      <xdr:colOff>114300</xdr:colOff>
      <xdr:row>34</xdr:row>
      <xdr:rowOff>159868</xdr:rowOff>
    </xdr:to>
    <xdr:sp macro="" textlink="">
      <xdr:nvSpPr>
        <xdr:cNvPr id="80" name="楕円 79"/>
        <xdr:cNvSpPr/>
      </xdr:nvSpPr>
      <xdr:spPr>
        <a:xfrm>
          <a:off x="4584700" y="58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36695</xdr:rowOff>
    </xdr:from>
    <xdr:ext cx="599010" cy="259045"/>
    <xdr:sp macro="" textlink="">
      <xdr:nvSpPr>
        <xdr:cNvPr id="81" name="人件費該当値テキスト"/>
        <xdr:cNvSpPr txBox="1"/>
      </xdr:nvSpPr>
      <xdr:spPr>
        <a:xfrm>
          <a:off x="4686300" y="58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105778</xdr:rowOff>
    </xdr:from>
    <xdr:to>
      <xdr:col>20</xdr:col>
      <xdr:colOff>38100</xdr:colOff>
      <xdr:row>35</xdr:row>
      <xdr:rowOff>35928</xdr:rowOff>
    </xdr:to>
    <xdr:sp macro="" textlink="">
      <xdr:nvSpPr>
        <xdr:cNvPr id="82" name="楕円 81"/>
        <xdr:cNvSpPr/>
      </xdr:nvSpPr>
      <xdr:spPr>
        <a:xfrm>
          <a:off x="3746500" y="59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27055</xdr:rowOff>
    </xdr:from>
    <xdr:ext cx="534377" cy="259045"/>
    <xdr:sp macro="" textlink="">
      <xdr:nvSpPr>
        <xdr:cNvPr id="83" name="テキスト ボックス 82"/>
        <xdr:cNvSpPr txBox="1"/>
      </xdr:nvSpPr>
      <xdr:spPr>
        <a:xfrm>
          <a:off x="3530111" y="60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83719</xdr:rowOff>
    </xdr:from>
    <xdr:to>
      <xdr:col>15</xdr:col>
      <xdr:colOff>101600</xdr:colOff>
      <xdr:row>35</xdr:row>
      <xdr:rowOff>13869</xdr:rowOff>
    </xdr:to>
    <xdr:sp macro="" textlink="">
      <xdr:nvSpPr>
        <xdr:cNvPr id="84" name="楕円 83"/>
        <xdr:cNvSpPr/>
      </xdr:nvSpPr>
      <xdr:spPr>
        <a:xfrm>
          <a:off x="2857500" y="59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4996</xdr:rowOff>
    </xdr:from>
    <xdr:ext cx="599010" cy="259045"/>
    <xdr:sp macro="" textlink="">
      <xdr:nvSpPr>
        <xdr:cNvPr id="85" name="テキスト ボックス 84"/>
        <xdr:cNvSpPr txBox="1"/>
      </xdr:nvSpPr>
      <xdr:spPr>
        <a:xfrm>
          <a:off x="2608795" y="60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3480</xdr:rowOff>
    </xdr:from>
    <xdr:to>
      <xdr:col>10</xdr:col>
      <xdr:colOff>165100</xdr:colOff>
      <xdr:row>35</xdr:row>
      <xdr:rowOff>105080</xdr:rowOff>
    </xdr:to>
    <xdr:sp macro="" textlink="">
      <xdr:nvSpPr>
        <xdr:cNvPr id="86" name="楕円 85"/>
        <xdr:cNvSpPr/>
      </xdr:nvSpPr>
      <xdr:spPr>
        <a:xfrm>
          <a:off x="1968500" y="60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96207</xdr:rowOff>
    </xdr:from>
    <xdr:ext cx="534377" cy="259045"/>
    <xdr:sp macro="" textlink="">
      <xdr:nvSpPr>
        <xdr:cNvPr id="87" name="テキスト ボックス 86"/>
        <xdr:cNvSpPr txBox="1"/>
      </xdr:nvSpPr>
      <xdr:spPr>
        <a:xfrm>
          <a:off x="1752111" y="6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37198</xdr:rowOff>
    </xdr:from>
    <xdr:to>
      <xdr:col>6</xdr:col>
      <xdr:colOff>38100</xdr:colOff>
      <xdr:row>35</xdr:row>
      <xdr:rowOff>138798</xdr:rowOff>
    </xdr:to>
    <xdr:sp macro="" textlink="">
      <xdr:nvSpPr>
        <xdr:cNvPr id="88" name="楕円 87"/>
        <xdr:cNvSpPr/>
      </xdr:nvSpPr>
      <xdr:spPr>
        <a:xfrm>
          <a:off x="1079500" y="6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129925</xdr:rowOff>
    </xdr:from>
    <xdr:ext cx="534377" cy="259045"/>
    <xdr:sp macro="" textlink="">
      <xdr:nvSpPr>
        <xdr:cNvPr id="89" name="テキスト ボックス 88"/>
        <xdr:cNvSpPr txBox="1"/>
      </xdr:nvSpPr>
      <xdr:spPr>
        <a:xfrm>
          <a:off x="863111" y="6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124971</xdr:rowOff>
    </xdr:from>
    <xdr:to>
      <xdr:col>24</xdr:col>
      <xdr:colOff>63500</xdr:colOff>
      <xdr:row>54</xdr:row>
      <xdr:rowOff>127715</xdr:rowOff>
    </xdr:to>
    <xdr:cxnSp macro="">
      <xdr:nvCxnSpPr>
        <xdr:cNvPr id="121" name="直線コネクタ 120"/>
        <xdr:cNvCxnSpPr/>
      </xdr:nvCxnSpPr>
      <xdr:spPr>
        <a:xfrm flipV="1">
          <a:off x="3797300" y="9211821"/>
          <a:ext cx="8382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127715</xdr:rowOff>
    </xdr:from>
    <xdr:to>
      <xdr:col>19</xdr:col>
      <xdr:colOff>177800</xdr:colOff>
      <xdr:row>56</xdr:row>
      <xdr:rowOff>137643</xdr:rowOff>
    </xdr:to>
    <xdr:cxnSp macro="">
      <xdr:nvCxnSpPr>
        <xdr:cNvPr id="124" name="直線コネクタ 123"/>
        <xdr:cNvCxnSpPr/>
      </xdr:nvCxnSpPr>
      <xdr:spPr>
        <a:xfrm flipV="1">
          <a:off x="2908300" y="9386015"/>
          <a:ext cx="889000" cy="35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137643</xdr:rowOff>
    </xdr:from>
    <xdr:to>
      <xdr:col>15</xdr:col>
      <xdr:colOff>50800</xdr:colOff>
      <xdr:row>57</xdr:row>
      <xdr:rowOff>93556</xdr:rowOff>
    </xdr:to>
    <xdr:cxnSp macro="">
      <xdr:nvCxnSpPr>
        <xdr:cNvPr id="127" name="直線コネクタ 126"/>
        <xdr:cNvCxnSpPr/>
      </xdr:nvCxnSpPr>
      <xdr:spPr>
        <a:xfrm flipV="1">
          <a:off x="2019300" y="973884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93556</xdr:rowOff>
    </xdr:from>
    <xdr:to>
      <xdr:col>10</xdr:col>
      <xdr:colOff>114300</xdr:colOff>
      <xdr:row>57</xdr:row>
      <xdr:rowOff>155277</xdr:rowOff>
    </xdr:to>
    <xdr:cxnSp macro="">
      <xdr:nvCxnSpPr>
        <xdr:cNvPr id="130" name="直線コネクタ 129"/>
        <xdr:cNvCxnSpPr/>
      </xdr:nvCxnSpPr>
      <xdr:spPr>
        <a:xfrm flipV="1">
          <a:off x="1130300" y="9866206"/>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74171</xdr:rowOff>
    </xdr:from>
    <xdr:to>
      <xdr:col>24</xdr:col>
      <xdr:colOff>114300</xdr:colOff>
      <xdr:row>54</xdr:row>
      <xdr:rowOff>4321</xdr:rowOff>
    </xdr:to>
    <xdr:sp macro="" textlink="">
      <xdr:nvSpPr>
        <xdr:cNvPr id="140" name="楕円 139"/>
        <xdr:cNvSpPr/>
      </xdr:nvSpPr>
      <xdr:spPr>
        <a:xfrm>
          <a:off x="4584700" y="91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97048</xdr:rowOff>
    </xdr:from>
    <xdr:ext cx="534377" cy="259045"/>
    <xdr:sp macro="" textlink="">
      <xdr:nvSpPr>
        <xdr:cNvPr id="141" name="物件費該当値テキスト"/>
        <xdr:cNvSpPr txBox="1"/>
      </xdr:nvSpPr>
      <xdr:spPr>
        <a:xfrm>
          <a:off x="4686300" y="90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76915</xdr:rowOff>
    </xdr:from>
    <xdr:to>
      <xdr:col>20</xdr:col>
      <xdr:colOff>38100</xdr:colOff>
      <xdr:row>55</xdr:row>
      <xdr:rowOff>7065</xdr:rowOff>
    </xdr:to>
    <xdr:sp macro="" textlink="">
      <xdr:nvSpPr>
        <xdr:cNvPr id="142" name="楕円 141"/>
        <xdr:cNvSpPr/>
      </xdr:nvSpPr>
      <xdr:spPr>
        <a:xfrm>
          <a:off x="3746500" y="93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169642</xdr:rowOff>
    </xdr:from>
    <xdr:ext cx="534377" cy="259045"/>
    <xdr:sp macro="" textlink="">
      <xdr:nvSpPr>
        <xdr:cNvPr id="143" name="テキスト ボックス 142"/>
        <xdr:cNvSpPr txBox="1"/>
      </xdr:nvSpPr>
      <xdr:spPr>
        <a:xfrm>
          <a:off x="3530111" y="94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86843</xdr:rowOff>
    </xdr:from>
    <xdr:to>
      <xdr:col>15</xdr:col>
      <xdr:colOff>101600</xdr:colOff>
      <xdr:row>57</xdr:row>
      <xdr:rowOff>16993</xdr:rowOff>
    </xdr:to>
    <xdr:sp macro="" textlink="">
      <xdr:nvSpPr>
        <xdr:cNvPr id="144" name="楕円 143"/>
        <xdr:cNvSpPr/>
      </xdr:nvSpPr>
      <xdr:spPr>
        <a:xfrm>
          <a:off x="2857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33520</xdr:rowOff>
    </xdr:from>
    <xdr:ext cx="534377" cy="259045"/>
    <xdr:sp macro="" textlink="">
      <xdr:nvSpPr>
        <xdr:cNvPr id="145" name="テキスト ボックス 144"/>
        <xdr:cNvSpPr txBox="1"/>
      </xdr:nvSpPr>
      <xdr:spPr>
        <a:xfrm>
          <a:off x="2641111" y="9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42756</xdr:rowOff>
    </xdr:from>
    <xdr:to>
      <xdr:col>10</xdr:col>
      <xdr:colOff>165100</xdr:colOff>
      <xdr:row>57</xdr:row>
      <xdr:rowOff>144356</xdr:rowOff>
    </xdr:to>
    <xdr:sp macro="" textlink="">
      <xdr:nvSpPr>
        <xdr:cNvPr id="146" name="楕円 145"/>
        <xdr:cNvSpPr/>
      </xdr:nvSpPr>
      <xdr:spPr>
        <a:xfrm>
          <a:off x="1968500" y="9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160883</xdr:rowOff>
    </xdr:from>
    <xdr:ext cx="534377" cy="259045"/>
    <xdr:sp macro="" textlink="">
      <xdr:nvSpPr>
        <xdr:cNvPr id="147" name="テキスト ボックス 146"/>
        <xdr:cNvSpPr txBox="1"/>
      </xdr:nvSpPr>
      <xdr:spPr>
        <a:xfrm>
          <a:off x="1752111" y="9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104477</xdr:rowOff>
    </xdr:from>
    <xdr:to>
      <xdr:col>6</xdr:col>
      <xdr:colOff>38100</xdr:colOff>
      <xdr:row>58</xdr:row>
      <xdr:rowOff>34627</xdr:rowOff>
    </xdr:to>
    <xdr:sp macro="" textlink="">
      <xdr:nvSpPr>
        <xdr:cNvPr id="148" name="楕円 147"/>
        <xdr:cNvSpPr/>
      </xdr:nvSpPr>
      <xdr:spPr>
        <a:xfrm>
          <a:off x="1079500" y="9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51154</xdr:rowOff>
    </xdr:from>
    <xdr:ext cx="534377" cy="259045"/>
    <xdr:sp macro="" textlink="">
      <xdr:nvSpPr>
        <xdr:cNvPr id="149" name="テキスト ボックス 148"/>
        <xdr:cNvSpPr txBox="1"/>
      </xdr:nvSpPr>
      <xdr:spPr>
        <a:xfrm>
          <a:off x="863111" y="9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44994</xdr:rowOff>
    </xdr:from>
    <xdr:to>
      <xdr:col>24</xdr:col>
      <xdr:colOff>63500</xdr:colOff>
      <xdr:row>75</xdr:row>
      <xdr:rowOff>166261</xdr:rowOff>
    </xdr:to>
    <xdr:cxnSp macro="">
      <xdr:nvCxnSpPr>
        <xdr:cNvPr id="181" name="直線コネクタ 180"/>
        <xdr:cNvCxnSpPr/>
      </xdr:nvCxnSpPr>
      <xdr:spPr>
        <a:xfrm flipV="1">
          <a:off x="3797300" y="12903744"/>
          <a:ext cx="8382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166261</xdr:rowOff>
    </xdr:from>
    <xdr:to>
      <xdr:col>19</xdr:col>
      <xdr:colOff>177800</xdr:colOff>
      <xdr:row>76</xdr:row>
      <xdr:rowOff>363</xdr:rowOff>
    </xdr:to>
    <xdr:cxnSp macro="">
      <xdr:nvCxnSpPr>
        <xdr:cNvPr id="184" name="直線コネクタ 183"/>
        <xdr:cNvCxnSpPr/>
      </xdr:nvCxnSpPr>
      <xdr:spPr>
        <a:xfrm flipV="1">
          <a:off x="2908300" y="1302501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159294</xdr:rowOff>
    </xdr:from>
    <xdr:to>
      <xdr:col>15</xdr:col>
      <xdr:colOff>50800</xdr:colOff>
      <xdr:row>76</xdr:row>
      <xdr:rowOff>363</xdr:rowOff>
    </xdr:to>
    <xdr:cxnSp macro="">
      <xdr:nvCxnSpPr>
        <xdr:cNvPr id="187" name="直線コネクタ 186"/>
        <xdr:cNvCxnSpPr/>
      </xdr:nvCxnSpPr>
      <xdr:spPr>
        <a:xfrm>
          <a:off x="2019300" y="13018044"/>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5387</xdr:rowOff>
    </xdr:from>
    <xdr:ext cx="469744" cy="259045"/>
    <xdr:sp macro="" textlink="">
      <xdr:nvSpPr>
        <xdr:cNvPr id="189" name="テキスト ボックス 188"/>
        <xdr:cNvSpPr txBox="1"/>
      </xdr:nvSpPr>
      <xdr:spPr>
        <a:xfrm>
          <a:off x="2673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106281</xdr:rowOff>
    </xdr:from>
    <xdr:to>
      <xdr:col>10</xdr:col>
      <xdr:colOff>114300</xdr:colOff>
      <xdr:row>75</xdr:row>
      <xdr:rowOff>159294</xdr:rowOff>
    </xdr:to>
    <xdr:cxnSp macro="">
      <xdr:nvCxnSpPr>
        <xdr:cNvPr id="190" name="直線コネクタ 189"/>
        <xdr:cNvCxnSpPr/>
      </xdr:nvCxnSpPr>
      <xdr:spPr>
        <a:xfrm>
          <a:off x="1130300" y="12965031"/>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165644</xdr:rowOff>
    </xdr:from>
    <xdr:to>
      <xdr:col>24</xdr:col>
      <xdr:colOff>114300</xdr:colOff>
      <xdr:row>75</xdr:row>
      <xdr:rowOff>95794</xdr:rowOff>
    </xdr:to>
    <xdr:sp macro="" textlink="">
      <xdr:nvSpPr>
        <xdr:cNvPr id="200" name="楕円 199"/>
        <xdr:cNvSpPr/>
      </xdr:nvSpPr>
      <xdr:spPr>
        <a:xfrm>
          <a:off x="4584700" y="12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17071</xdr:rowOff>
    </xdr:from>
    <xdr:ext cx="469744" cy="259045"/>
    <xdr:sp macro="" textlink="">
      <xdr:nvSpPr>
        <xdr:cNvPr id="201" name="維持補修費該当値テキスト"/>
        <xdr:cNvSpPr txBox="1"/>
      </xdr:nvSpPr>
      <xdr:spPr>
        <a:xfrm>
          <a:off x="4686300" y="127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115461</xdr:rowOff>
    </xdr:from>
    <xdr:to>
      <xdr:col>20</xdr:col>
      <xdr:colOff>38100</xdr:colOff>
      <xdr:row>76</xdr:row>
      <xdr:rowOff>45611</xdr:rowOff>
    </xdr:to>
    <xdr:sp macro="" textlink="">
      <xdr:nvSpPr>
        <xdr:cNvPr id="202" name="楕円 201"/>
        <xdr:cNvSpPr/>
      </xdr:nvSpPr>
      <xdr:spPr>
        <a:xfrm>
          <a:off x="3746500" y="129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62138</xdr:rowOff>
    </xdr:from>
    <xdr:ext cx="469744" cy="259045"/>
    <xdr:sp macro="" textlink="">
      <xdr:nvSpPr>
        <xdr:cNvPr id="203" name="テキスト ボックス 202"/>
        <xdr:cNvSpPr txBox="1"/>
      </xdr:nvSpPr>
      <xdr:spPr>
        <a:xfrm>
          <a:off x="3562428" y="127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121013</xdr:rowOff>
    </xdr:from>
    <xdr:to>
      <xdr:col>15</xdr:col>
      <xdr:colOff>101600</xdr:colOff>
      <xdr:row>76</xdr:row>
      <xdr:rowOff>51163</xdr:rowOff>
    </xdr:to>
    <xdr:sp macro="" textlink="">
      <xdr:nvSpPr>
        <xdr:cNvPr id="204" name="楕円 203"/>
        <xdr:cNvSpPr/>
      </xdr:nvSpPr>
      <xdr:spPr>
        <a:xfrm>
          <a:off x="2857500" y="129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67690</xdr:rowOff>
    </xdr:from>
    <xdr:ext cx="469744" cy="259045"/>
    <xdr:sp macro="" textlink="">
      <xdr:nvSpPr>
        <xdr:cNvPr id="205" name="テキスト ボックス 204"/>
        <xdr:cNvSpPr txBox="1"/>
      </xdr:nvSpPr>
      <xdr:spPr>
        <a:xfrm>
          <a:off x="2673428" y="1275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108494</xdr:rowOff>
    </xdr:from>
    <xdr:to>
      <xdr:col>10</xdr:col>
      <xdr:colOff>165100</xdr:colOff>
      <xdr:row>76</xdr:row>
      <xdr:rowOff>38644</xdr:rowOff>
    </xdr:to>
    <xdr:sp macro="" textlink="">
      <xdr:nvSpPr>
        <xdr:cNvPr id="206" name="楕円 205"/>
        <xdr:cNvSpPr/>
      </xdr:nvSpPr>
      <xdr:spPr>
        <a:xfrm>
          <a:off x="1968500" y="129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55171</xdr:rowOff>
    </xdr:from>
    <xdr:ext cx="469744" cy="259045"/>
    <xdr:sp macro="" textlink="">
      <xdr:nvSpPr>
        <xdr:cNvPr id="207" name="テキスト ボックス 206"/>
        <xdr:cNvSpPr txBox="1"/>
      </xdr:nvSpPr>
      <xdr:spPr>
        <a:xfrm>
          <a:off x="1784428" y="127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55481</xdr:rowOff>
    </xdr:from>
    <xdr:to>
      <xdr:col>6</xdr:col>
      <xdr:colOff>38100</xdr:colOff>
      <xdr:row>75</xdr:row>
      <xdr:rowOff>157082</xdr:rowOff>
    </xdr:to>
    <xdr:sp macro="" textlink="">
      <xdr:nvSpPr>
        <xdr:cNvPr id="208" name="楕円 207"/>
        <xdr:cNvSpPr/>
      </xdr:nvSpPr>
      <xdr:spPr>
        <a:xfrm>
          <a:off x="1079500" y="12914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2158</xdr:rowOff>
    </xdr:from>
    <xdr:ext cx="469744" cy="259045"/>
    <xdr:sp macro="" textlink="">
      <xdr:nvSpPr>
        <xdr:cNvPr id="209" name="テキスト ボックス 208"/>
        <xdr:cNvSpPr txBox="1"/>
      </xdr:nvSpPr>
      <xdr:spPr>
        <a:xfrm>
          <a:off x="895428" y="12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4" name="テキスト ボックス 22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146909</xdr:rowOff>
    </xdr:from>
    <xdr:to>
      <xdr:col>24</xdr:col>
      <xdr:colOff>62865</xdr:colOff>
      <xdr:row>96</xdr:row>
      <xdr:rowOff>109243</xdr:rowOff>
    </xdr:to>
    <xdr:cxnSp macro="">
      <xdr:nvCxnSpPr>
        <xdr:cNvPr id="234" name="直線コネクタ 233"/>
        <xdr:cNvCxnSpPr/>
      </xdr:nvCxnSpPr>
      <xdr:spPr>
        <a:xfrm flipV="1">
          <a:off x="4633595" y="15577409"/>
          <a:ext cx="1270" cy="99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113070</xdr:rowOff>
    </xdr:from>
    <xdr:ext cx="599010" cy="259045"/>
    <xdr:sp macro="" textlink="">
      <xdr:nvSpPr>
        <xdr:cNvPr id="235" name="扶助費最小値テキスト"/>
        <xdr:cNvSpPr txBox="1"/>
      </xdr:nvSpPr>
      <xdr:spPr>
        <a:xfrm>
          <a:off x="4686300" y="1657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109243</xdr:rowOff>
    </xdr:from>
    <xdr:to>
      <xdr:col>24</xdr:col>
      <xdr:colOff>152400</xdr:colOff>
      <xdr:row>96</xdr:row>
      <xdr:rowOff>109243</xdr:rowOff>
    </xdr:to>
    <xdr:cxnSp macro="">
      <xdr:nvCxnSpPr>
        <xdr:cNvPr id="236" name="直線コネクタ 235"/>
        <xdr:cNvCxnSpPr/>
      </xdr:nvCxnSpPr>
      <xdr:spPr>
        <a:xfrm>
          <a:off x="4546600" y="1656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93586</xdr:rowOff>
    </xdr:from>
    <xdr:ext cx="599010" cy="259045"/>
    <xdr:sp macro="" textlink="">
      <xdr:nvSpPr>
        <xdr:cNvPr id="237" name="扶助費最大値テキスト"/>
        <xdr:cNvSpPr txBox="1"/>
      </xdr:nvSpPr>
      <xdr:spPr>
        <a:xfrm>
          <a:off x="4686300" y="1535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146909</xdr:rowOff>
    </xdr:from>
    <xdr:to>
      <xdr:col>24</xdr:col>
      <xdr:colOff>152400</xdr:colOff>
      <xdr:row>90</xdr:row>
      <xdr:rowOff>146909</xdr:rowOff>
    </xdr:to>
    <xdr:cxnSp macro="">
      <xdr:nvCxnSpPr>
        <xdr:cNvPr id="238" name="直線コネクタ 237"/>
        <xdr:cNvCxnSpPr/>
      </xdr:nvCxnSpPr>
      <xdr:spPr>
        <a:xfrm>
          <a:off x="4546600" y="155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16118</xdr:rowOff>
    </xdr:from>
    <xdr:to>
      <xdr:col>24</xdr:col>
      <xdr:colOff>63500</xdr:colOff>
      <xdr:row>96</xdr:row>
      <xdr:rowOff>109243</xdr:rowOff>
    </xdr:to>
    <xdr:cxnSp macro="">
      <xdr:nvCxnSpPr>
        <xdr:cNvPr id="239" name="直線コネクタ 238"/>
        <xdr:cNvCxnSpPr/>
      </xdr:nvCxnSpPr>
      <xdr:spPr>
        <a:xfrm>
          <a:off x="3797300" y="16475318"/>
          <a:ext cx="838200" cy="9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7551</xdr:rowOff>
    </xdr:from>
    <xdr:ext cx="599010" cy="259045"/>
    <xdr:sp macro="" textlink="">
      <xdr:nvSpPr>
        <xdr:cNvPr id="240" name="扶助費平均値テキスト"/>
        <xdr:cNvSpPr txBox="1"/>
      </xdr:nvSpPr>
      <xdr:spPr>
        <a:xfrm>
          <a:off x="4686300" y="15952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156124</xdr:rowOff>
    </xdr:from>
    <xdr:to>
      <xdr:col>24</xdr:col>
      <xdr:colOff>114300</xdr:colOff>
      <xdr:row>94</xdr:row>
      <xdr:rowOff>86274</xdr:rowOff>
    </xdr:to>
    <xdr:sp macro="" textlink="">
      <xdr:nvSpPr>
        <xdr:cNvPr id="241" name="フローチャート: 判断 240"/>
        <xdr:cNvSpPr/>
      </xdr:nvSpPr>
      <xdr:spPr>
        <a:xfrm>
          <a:off x="4584700" y="161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16118</xdr:rowOff>
    </xdr:from>
    <xdr:to>
      <xdr:col>19</xdr:col>
      <xdr:colOff>177800</xdr:colOff>
      <xdr:row>97</xdr:row>
      <xdr:rowOff>37821</xdr:rowOff>
    </xdr:to>
    <xdr:cxnSp macro="">
      <xdr:nvCxnSpPr>
        <xdr:cNvPr id="242" name="直線コネクタ 241"/>
        <xdr:cNvCxnSpPr/>
      </xdr:nvCxnSpPr>
      <xdr:spPr>
        <a:xfrm flipV="1">
          <a:off x="2908300" y="16475318"/>
          <a:ext cx="889000" cy="19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102105</xdr:rowOff>
    </xdr:from>
    <xdr:to>
      <xdr:col>20</xdr:col>
      <xdr:colOff>38100</xdr:colOff>
      <xdr:row>94</xdr:row>
      <xdr:rowOff>32255</xdr:rowOff>
    </xdr:to>
    <xdr:sp macro="" textlink="">
      <xdr:nvSpPr>
        <xdr:cNvPr id="243" name="フローチャート: 判断 242"/>
        <xdr:cNvSpPr/>
      </xdr:nvSpPr>
      <xdr:spPr>
        <a:xfrm>
          <a:off x="3746500" y="160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48782</xdr:rowOff>
    </xdr:from>
    <xdr:ext cx="599010" cy="259045"/>
    <xdr:sp macro="" textlink="">
      <xdr:nvSpPr>
        <xdr:cNvPr id="244" name="テキスト ボックス 243"/>
        <xdr:cNvSpPr txBox="1"/>
      </xdr:nvSpPr>
      <xdr:spPr>
        <a:xfrm>
          <a:off x="3497795" y="1582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37821</xdr:rowOff>
    </xdr:from>
    <xdr:to>
      <xdr:col>15</xdr:col>
      <xdr:colOff>50800</xdr:colOff>
      <xdr:row>97</xdr:row>
      <xdr:rowOff>90681</xdr:rowOff>
    </xdr:to>
    <xdr:cxnSp macro="">
      <xdr:nvCxnSpPr>
        <xdr:cNvPr id="245" name="直線コネクタ 244"/>
        <xdr:cNvCxnSpPr/>
      </xdr:nvCxnSpPr>
      <xdr:spPr>
        <a:xfrm flipV="1">
          <a:off x="2019300" y="16668471"/>
          <a:ext cx="8890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135093</xdr:rowOff>
    </xdr:from>
    <xdr:to>
      <xdr:col>15</xdr:col>
      <xdr:colOff>101600</xdr:colOff>
      <xdr:row>95</xdr:row>
      <xdr:rowOff>65243</xdr:rowOff>
    </xdr:to>
    <xdr:sp macro="" textlink="">
      <xdr:nvSpPr>
        <xdr:cNvPr id="246" name="フローチャート: 判断 245"/>
        <xdr:cNvSpPr/>
      </xdr:nvSpPr>
      <xdr:spPr>
        <a:xfrm>
          <a:off x="2857500" y="1625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81770</xdr:rowOff>
    </xdr:from>
    <xdr:ext cx="599010" cy="259045"/>
    <xdr:sp macro="" textlink="">
      <xdr:nvSpPr>
        <xdr:cNvPr id="247" name="テキスト ボックス 246"/>
        <xdr:cNvSpPr txBox="1"/>
      </xdr:nvSpPr>
      <xdr:spPr>
        <a:xfrm>
          <a:off x="2608795" y="160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90681</xdr:rowOff>
    </xdr:from>
    <xdr:to>
      <xdr:col>10</xdr:col>
      <xdr:colOff>114300</xdr:colOff>
      <xdr:row>97</xdr:row>
      <xdr:rowOff>127783</xdr:rowOff>
    </xdr:to>
    <xdr:cxnSp macro="">
      <xdr:nvCxnSpPr>
        <xdr:cNvPr id="248" name="直線コネクタ 247"/>
        <xdr:cNvCxnSpPr/>
      </xdr:nvCxnSpPr>
      <xdr:spPr>
        <a:xfrm flipV="1">
          <a:off x="1130300" y="16721331"/>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3403</xdr:rowOff>
    </xdr:from>
    <xdr:to>
      <xdr:col>10</xdr:col>
      <xdr:colOff>165100</xdr:colOff>
      <xdr:row>95</xdr:row>
      <xdr:rowOff>105003</xdr:rowOff>
    </xdr:to>
    <xdr:sp macro="" textlink="">
      <xdr:nvSpPr>
        <xdr:cNvPr id="249" name="フローチャート: 判断 248"/>
        <xdr:cNvSpPr/>
      </xdr:nvSpPr>
      <xdr:spPr>
        <a:xfrm>
          <a:off x="1968500" y="162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121530</xdr:rowOff>
    </xdr:from>
    <xdr:ext cx="599010" cy="259045"/>
    <xdr:sp macro="" textlink="">
      <xdr:nvSpPr>
        <xdr:cNvPr id="250" name="テキスト ボックス 249"/>
        <xdr:cNvSpPr txBox="1"/>
      </xdr:nvSpPr>
      <xdr:spPr>
        <a:xfrm>
          <a:off x="1719795" y="160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47783</xdr:rowOff>
    </xdr:from>
    <xdr:to>
      <xdr:col>6</xdr:col>
      <xdr:colOff>38100</xdr:colOff>
      <xdr:row>95</xdr:row>
      <xdr:rowOff>149383</xdr:rowOff>
    </xdr:to>
    <xdr:sp macro="" textlink="">
      <xdr:nvSpPr>
        <xdr:cNvPr id="251" name="フローチャート: 判断 250"/>
        <xdr:cNvSpPr/>
      </xdr:nvSpPr>
      <xdr:spPr>
        <a:xfrm>
          <a:off x="1079500" y="1633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165910</xdr:rowOff>
    </xdr:from>
    <xdr:ext cx="599010" cy="259045"/>
    <xdr:sp macro="" textlink="">
      <xdr:nvSpPr>
        <xdr:cNvPr id="252" name="テキスト ボックス 251"/>
        <xdr:cNvSpPr txBox="1"/>
      </xdr:nvSpPr>
      <xdr:spPr>
        <a:xfrm>
          <a:off x="830795" y="1611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58443</xdr:rowOff>
    </xdr:from>
    <xdr:to>
      <xdr:col>24</xdr:col>
      <xdr:colOff>114300</xdr:colOff>
      <xdr:row>96</xdr:row>
      <xdr:rowOff>160043</xdr:rowOff>
    </xdr:to>
    <xdr:sp macro="" textlink="">
      <xdr:nvSpPr>
        <xdr:cNvPr id="258" name="楕円 257"/>
        <xdr:cNvSpPr/>
      </xdr:nvSpPr>
      <xdr:spPr>
        <a:xfrm>
          <a:off x="4584700" y="165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144820</xdr:rowOff>
    </xdr:from>
    <xdr:ext cx="599010" cy="259045"/>
    <xdr:sp macro="" textlink="">
      <xdr:nvSpPr>
        <xdr:cNvPr id="259" name="扶助費該当値テキスト"/>
        <xdr:cNvSpPr txBox="1"/>
      </xdr:nvSpPr>
      <xdr:spPr>
        <a:xfrm>
          <a:off x="4686300" y="1643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136768</xdr:rowOff>
    </xdr:from>
    <xdr:to>
      <xdr:col>20</xdr:col>
      <xdr:colOff>38100</xdr:colOff>
      <xdr:row>96</xdr:row>
      <xdr:rowOff>66918</xdr:rowOff>
    </xdr:to>
    <xdr:sp macro="" textlink="">
      <xdr:nvSpPr>
        <xdr:cNvPr id="260" name="楕円 259"/>
        <xdr:cNvSpPr/>
      </xdr:nvSpPr>
      <xdr:spPr>
        <a:xfrm>
          <a:off x="3746500" y="164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58045</xdr:rowOff>
    </xdr:from>
    <xdr:ext cx="599010" cy="259045"/>
    <xdr:sp macro="" textlink="">
      <xdr:nvSpPr>
        <xdr:cNvPr id="261" name="テキスト ボックス 260"/>
        <xdr:cNvSpPr txBox="1"/>
      </xdr:nvSpPr>
      <xdr:spPr>
        <a:xfrm>
          <a:off x="3497795" y="165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158471</xdr:rowOff>
    </xdr:from>
    <xdr:to>
      <xdr:col>15</xdr:col>
      <xdr:colOff>101600</xdr:colOff>
      <xdr:row>97</xdr:row>
      <xdr:rowOff>88621</xdr:rowOff>
    </xdr:to>
    <xdr:sp macro="" textlink="">
      <xdr:nvSpPr>
        <xdr:cNvPr id="262" name="楕円 261"/>
        <xdr:cNvSpPr/>
      </xdr:nvSpPr>
      <xdr:spPr>
        <a:xfrm>
          <a:off x="2857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79748</xdr:rowOff>
    </xdr:from>
    <xdr:ext cx="534377" cy="259045"/>
    <xdr:sp macro="" textlink="">
      <xdr:nvSpPr>
        <xdr:cNvPr id="263" name="テキスト ボックス 262"/>
        <xdr:cNvSpPr txBox="1"/>
      </xdr:nvSpPr>
      <xdr:spPr>
        <a:xfrm>
          <a:off x="2641111" y="167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39881</xdr:rowOff>
    </xdr:from>
    <xdr:to>
      <xdr:col>10</xdr:col>
      <xdr:colOff>165100</xdr:colOff>
      <xdr:row>97</xdr:row>
      <xdr:rowOff>141481</xdr:rowOff>
    </xdr:to>
    <xdr:sp macro="" textlink="">
      <xdr:nvSpPr>
        <xdr:cNvPr id="264" name="楕円 263"/>
        <xdr:cNvSpPr/>
      </xdr:nvSpPr>
      <xdr:spPr>
        <a:xfrm>
          <a:off x="1968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132608</xdr:rowOff>
    </xdr:from>
    <xdr:ext cx="534377" cy="259045"/>
    <xdr:sp macro="" textlink="">
      <xdr:nvSpPr>
        <xdr:cNvPr id="265" name="テキスト ボックス 264"/>
        <xdr:cNvSpPr txBox="1"/>
      </xdr:nvSpPr>
      <xdr:spPr>
        <a:xfrm>
          <a:off x="1752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76983</xdr:rowOff>
    </xdr:from>
    <xdr:to>
      <xdr:col>6</xdr:col>
      <xdr:colOff>38100</xdr:colOff>
      <xdr:row>98</xdr:row>
      <xdr:rowOff>7133</xdr:rowOff>
    </xdr:to>
    <xdr:sp macro="" textlink="">
      <xdr:nvSpPr>
        <xdr:cNvPr id="266" name="楕円 265"/>
        <xdr:cNvSpPr/>
      </xdr:nvSpPr>
      <xdr:spPr>
        <a:xfrm>
          <a:off x="1079500" y="167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169710</xdr:rowOff>
    </xdr:from>
    <xdr:ext cx="534377" cy="259045"/>
    <xdr:sp macro="" textlink="">
      <xdr:nvSpPr>
        <xdr:cNvPr id="267" name="テキスト ボックス 266"/>
        <xdr:cNvSpPr txBox="1"/>
      </xdr:nvSpPr>
      <xdr:spPr>
        <a:xfrm>
          <a:off x="863111" y="168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2" name="直線コネクタ 291"/>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3" name="補助費等最小値テキスト"/>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4" name="直線コネクタ 293"/>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5" name="補助費等最大値テキスト"/>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6" name="直線コネクタ 295"/>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4788</xdr:rowOff>
    </xdr:from>
    <xdr:to>
      <xdr:col>55</xdr:col>
      <xdr:colOff>0</xdr:colOff>
      <xdr:row>39</xdr:row>
      <xdr:rowOff>76353</xdr:rowOff>
    </xdr:to>
    <xdr:cxnSp macro="">
      <xdr:nvCxnSpPr>
        <xdr:cNvPr id="297" name="直線コネクタ 296"/>
        <xdr:cNvCxnSpPr/>
      </xdr:nvCxnSpPr>
      <xdr:spPr>
        <a:xfrm flipV="1">
          <a:off x="9639300" y="6691338"/>
          <a:ext cx="8382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298" name="補助費等平均値テキスト"/>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299" name="フローチャート: 判断 298"/>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158902</xdr:rowOff>
    </xdr:from>
    <xdr:to>
      <xdr:col>50</xdr:col>
      <xdr:colOff>114300</xdr:colOff>
      <xdr:row>39</xdr:row>
      <xdr:rowOff>76353</xdr:rowOff>
    </xdr:to>
    <xdr:cxnSp macro="">
      <xdr:nvCxnSpPr>
        <xdr:cNvPr id="300" name="直線コネクタ 299"/>
        <xdr:cNvCxnSpPr/>
      </xdr:nvCxnSpPr>
      <xdr:spPr>
        <a:xfrm>
          <a:off x="8750300" y="5473852"/>
          <a:ext cx="889000" cy="12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1" name="フローチャート: 判断 300"/>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2" name="テキスト ボックス 301"/>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158902</xdr:rowOff>
    </xdr:from>
    <xdr:to>
      <xdr:col>45</xdr:col>
      <xdr:colOff>177800</xdr:colOff>
      <xdr:row>39</xdr:row>
      <xdr:rowOff>111023</xdr:rowOff>
    </xdr:to>
    <xdr:cxnSp macro="">
      <xdr:nvCxnSpPr>
        <xdr:cNvPr id="303" name="直線コネクタ 302"/>
        <xdr:cNvCxnSpPr/>
      </xdr:nvCxnSpPr>
      <xdr:spPr>
        <a:xfrm flipV="1">
          <a:off x="7861300" y="5473852"/>
          <a:ext cx="889000" cy="13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4" name="フローチャート: 判断 303"/>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5" name="テキスト ボックス 304"/>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111023</xdr:rowOff>
    </xdr:from>
    <xdr:to>
      <xdr:col>41</xdr:col>
      <xdr:colOff>50800</xdr:colOff>
      <xdr:row>39</xdr:row>
      <xdr:rowOff>125590</xdr:rowOff>
    </xdr:to>
    <xdr:cxnSp macro="">
      <xdr:nvCxnSpPr>
        <xdr:cNvPr id="306" name="直線コネクタ 305"/>
        <xdr:cNvCxnSpPr/>
      </xdr:nvCxnSpPr>
      <xdr:spPr>
        <a:xfrm flipV="1">
          <a:off x="6972300" y="6797573"/>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7" name="フローチャート: 判断 306"/>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08" name="テキスト ボックス 307"/>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09" name="フローチャート: 判断 308"/>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0" name="テキスト ボックス 309"/>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125438</xdr:rowOff>
    </xdr:from>
    <xdr:to>
      <xdr:col>55</xdr:col>
      <xdr:colOff>50800</xdr:colOff>
      <xdr:row>39</xdr:row>
      <xdr:rowOff>55588</xdr:rowOff>
    </xdr:to>
    <xdr:sp macro="" textlink="">
      <xdr:nvSpPr>
        <xdr:cNvPr id="316" name="楕円 315"/>
        <xdr:cNvSpPr/>
      </xdr:nvSpPr>
      <xdr:spPr>
        <a:xfrm>
          <a:off x="10426700" y="66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40365</xdr:rowOff>
    </xdr:from>
    <xdr:ext cx="534377" cy="259045"/>
    <xdr:sp macro="" textlink="">
      <xdr:nvSpPr>
        <xdr:cNvPr id="317" name="補助費等該当値テキスト"/>
        <xdr:cNvSpPr txBox="1"/>
      </xdr:nvSpPr>
      <xdr:spPr>
        <a:xfrm>
          <a:off x="10528300" y="65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25553</xdr:rowOff>
    </xdr:from>
    <xdr:to>
      <xdr:col>50</xdr:col>
      <xdr:colOff>165100</xdr:colOff>
      <xdr:row>39</xdr:row>
      <xdr:rowOff>127153</xdr:rowOff>
    </xdr:to>
    <xdr:sp macro="" textlink="">
      <xdr:nvSpPr>
        <xdr:cNvPr id="318" name="楕円 317"/>
        <xdr:cNvSpPr/>
      </xdr:nvSpPr>
      <xdr:spPr>
        <a:xfrm>
          <a:off x="9588500" y="6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118280</xdr:rowOff>
    </xdr:from>
    <xdr:ext cx="534377" cy="259045"/>
    <xdr:sp macro="" textlink="">
      <xdr:nvSpPr>
        <xdr:cNvPr id="319" name="テキスト ボックス 318"/>
        <xdr:cNvSpPr txBox="1"/>
      </xdr:nvSpPr>
      <xdr:spPr>
        <a:xfrm>
          <a:off x="9372111" y="6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108102</xdr:rowOff>
    </xdr:from>
    <xdr:to>
      <xdr:col>46</xdr:col>
      <xdr:colOff>38100</xdr:colOff>
      <xdr:row>32</xdr:row>
      <xdr:rowOff>38252</xdr:rowOff>
    </xdr:to>
    <xdr:sp macro="" textlink="">
      <xdr:nvSpPr>
        <xdr:cNvPr id="320" name="楕円 319"/>
        <xdr:cNvSpPr/>
      </xdr:nvSpPr>
      <xdr:spPr>
        <a:xfrm>
          <a:off x="8699500" y="54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29379</xdr:rowOff>
    </xdr:from>
    <xdr:ext cx="599010" cy="259045"/>
    <xdr:sp macro="" textlink="">
      <xdr:nvSpPr>
        <xdr:cNvPr id="321" name="テキスト ボックス 320"/>
        <xdr:cNvSpPr txBox="1"/>
      </xdr:nvSpPr>
      <xdr:spPr>
        <a:xfrm>
          <a:off x="8450795" y="551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60223</xdr:rowOff>
    </xdr:from>
    <xdr:to>
      <xdr:col>41</xdr:col>
      <xdr:colOff>101600</xdr:colOff>
      <xdr:row>39</xdr:row>
      <xdr:rowOff>161823</xdr:rowOff>
    </xdr:to>
    <xdr:sp macro="" textlink="">
      <xdr:nvSpPr>
        <xdr:cNvPr id="322" name="楕円 321"/>
        <xdr:cNvSpPr/>
      </xdr:nvSpPr>
      <xdr:spPr>
        <a:xfrm>
          <a:off x="7810500" y="67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152950</xdr:rowOff>
    </xdr:from>
    <xdr:ext cx="534377" cy="259045"/>
    <xdr:sp macro="" textlink="">
      <xdr:nvSpPr>
        <xdr:cNvPr id="323" name="テキスト ボックス 322"/>
        <xdr:cNvSpPr txBox="1"/>
      </xdr:nvSpPr>
      <xdr:spPr>
        <a:xfrm>
          <a:off x="7594111" y="68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74790</xdr:rowOff>
    </xdr:from>
    <xdr:to>
      <xdr:col>36</xdr:col>
      <xdr:colOff>165100</xdr:colOff>
      <xdr:row>40</xdr:row>
      <xdr:rowOff>4940</xdr:rowOff>
    </xdr:to>
    <xdr:sp macro="" textlink="">
      <xdr:nvSpPr>
        <xdr:cNvPr id="324" name="楕円 323"/>
        <xdr:cNvSpPr/>
      </xdr:nvSpPr>
      <xdr:spPr>
        <a:xfrm>
          <a:off x="6921500" y="6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167517</xdr:rowOff>
    </xdr:from>
    <xdr:ext cx="534377" cy="259045"/>
    <xdr:sp macro="" textlink="">
      <xdr:nvSpPr>
        <xdr:cNvPr id="325" name="テキスト ボックス 324"/>
        <xdr:cNvSpPr txBox="1"/>
      </xdr:nvSpPr>
      <xdr:spPr>
        <a:xfrm>
          <a:off x="6705111" y="68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48" name="直線コネクタ 347"/>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49" name="普通建設事業費最小値テキスト"/>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0" name="直線コネクタ 349"/>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1" name="普通建設事業費最大値テキスト"/>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2" name="直線コネクタ 351"/>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112954</xdr:rowOff>
    </xdr:from>
    <xdr:to>
      <xdr:col>55</xdr:col>
      <xdr:colOff>0</xdr:colOff>
      <xdr:row>53</xdr:row>
      <xdr:rowOff>137254</xdr:rowOff>
    </xdr:to>
    <xdr:cxnSp macro="">
      <xdr:nvCxnSpPr>
        <xdr:cNvPr id="353" name="直線コネクタ 352"/>
        <xdr:cNvCxnSpPr/>
      </xdr:nvCxnSpPr>
      <xdr:spPr>
        <a:xfrm flipV="1">
          <a:off x="9639300" y="9028354"/>
          <a:ext cx="838200" cy="19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4" name="普通建設事業費平均値テキスト"/>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5" name="フローチャート: 判断 354"/>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12278</xdr:rowOff>
    </xdr:from>
    <xdr:to>
      <xdr:col>50</xdr:col>
      <xdr:colOff>114300</xdr:colOff>
      <xdr:row>53</xdr:row>
      <xdr:rowOff>137254</xdr:rowOff>
    </xdr:to>
    <xdr:cxnSp macro="">
      <xdr:nvCxnSpPr>
        <xdr:cNvPr id="356" name="直線コネクタ 355"/>
        <xdr:cNvCxnSpPr/>
      </xdr:nvCxnSpPr>
      <xdr:spPr>
        <a:xfrm>
          <a:off x="8750300" y="8927678"/>
          <a:ext cx="889000" cy="29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7" name="フローチャート: 判断 356"/>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58" name="テキスト ボックス 357"/>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10518</xdr:rowOff>
    </xdr:from>
    <xdr:to>
      <xdr:col>45</xdr:col>
      <xdr:colOff>177800</xdr:colOff>
      <xdr:row>52</xdr:row>
      <xdr:rowOff>12278</xdr:rowOff>
    </xdr:to>
    <xdr:cxnSp macro="">
      <xdr:nvCxnSpPr>
        <xdr:cNvPr id="359" name="直線コネクタ 358"/>
        <xdr:cNvCxnSpPr/>
      </xdr:nvCxnSpPr>
      <xdr:spPr>
        <a:xfrm>
          <a:off x="7861300" y="8925918"/>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0" name="フローチャート: 判断 359"/>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1" name="テキスト ボックス 360"/>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10518</xdr:rowOff>
    </xdr:from>
    <xdr:to>
      <xdr:col>41</xdr:col>
      <xdr:colOff>50800</xdr:colOff>
      <xdr:row>54</xdr:row>
      <xdr:rowOff>82733</xdr:rowOff>
    </xdr:to>
    <xdr:cxnSp macro="">
      <xdr:nvCxnSpPr>
        <xdr:cNvPr id="362" name="直線コネクタ 361"/>
        <xdr:cNvCxnSpPr/>
      </xdr:nvCxnSpPr>
      <xdr:spPr>
        <a:xfrm flipV="1">
          <a:off x="6972300" y="8925918"/>
          <a:ext cx="889000" cy="4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3" name="フローチャート: 判断 362"/>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4" name="テキスト ボックス 363"/>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5" name="フローチャート: 判断 364"/>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6" name="テキスト ボックス 365"/>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62154</xdr:rowOff>
    </xdr:from>
    <xdr:to>
      <xdr:col>55</xdr:col>
      <xdr:colOff>50800</xdr:colOff>
      <xdr:row>52</xdr:row>
      <xdr:rowOff>163754</xdr:rowOff>
    </xdr:to>
    <xdr:sp macro="" textlink="">
      <xdr:nvSpPr>
        <xdr:cNvPr id="372" name="楕円 371"/>
        <xdr:cNvSpPr/>
      </xdr:nvSpPr>
      <xdr:spPr>
        <a:xfrm>
          <a:off x="10426700" y="89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85031</xdr:rowOff>
    </xdr:from>
    <xdr:ext cx="534377" cy="259045"/>
    <xdr:sp macro="" textlink="">
      <xdr:nvSpPr>
        <xdr:cNvPr id="373" name="普通建設事業費該当値テキスト"/>
        <xdr:cNvSpPr txBox="1"/>
      </xdr:nvSpPr>
      <xdr:spPr>
        <a:xfrm>
          <a:off x="10528300" y="8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86454</xdr:rowOff>
    </xdr:from>
    <xdr:to>
      <xdr:col>50</xdr:col>
      <xdr:colOff>165100</xdr:colOff>
      <xdr:row>54</xdr:row>
      <xdr:rowOff>16604</xdr:rowOff>
    </xdr:to>
    <xdr:sp macro="" textlink="">
      <xdr:nvSpPr>
        <xdr:cNvPr id="374" name="楕円 373"/>
        <xdr:cNvSpPr/>
      </xdr:nvSpPr>
      <xdr:spPr>
        <a:xfrm>
          <a:off x="9588500" y="91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7731</xdr:rowOff>
    </xdr:from>
    <xdr:ext cx="534377" cy="259045"/>
    <xdr:sp macro="" textlink="">
      <xdr:nvSpPr>
        <xdr:cNvPr id="375" name="テキスト ボックス 374"/>
        <xdr:cNvSpPr txBox="1"/>
      </xdr:nvSpPr>
      <xdr:spPr>
        <a:xfrm>
          <a:off x="9372111" y="92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132928</xdr:rowOff>
    </xdr:from>
    <xdr:to>
      <xdr:col>46</xdr:col>
      <xdr:colOff>38100</xdr:colOff>
      <xdr:row>52</xdr:row>
      <xdr:rowOff>63078</xdr:rowOff>
    </xdr:to>
    <xdr:sp macro="" textlink="">
      <xdr:nvSpPr>
        <xdr:cNvPr id="376" name="楕円 375"/>
        <xdr:cNvSpPr/>
      </xdr:nvSpPr>
      <xdr:spPr>
        <a:xfrm>
          <a:off x="8699500" y="88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79605</xdr:rowOff>
    </xdr:from>
    <xdr:ext cx="534377" cy="259045"/>
    <xdr:sp macro="" textlink="">
      <xdr:nvSpPr>
        <xdr:cNvPr id="377" name="テキスト ボックス 376"/>
        <xdr:cNvSpPr txBox="1"/>
      </xdr:nvSpPr>
      <xdr:spPr>
        <a:xfrm>
          <a:off x="8483111" y="86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131168</xdr:rowOff>
    </xdr:from>
    <xdr:to>
      <xdr:col>41</xdr:col>
      <xdr:colOff>101600</xdr:colOff>
      <xdr:row>52</xdr:row>
      <xdr:rowOff>61318</xdr:rowOff>
    </xdr:to>
    <xdr:sp macro="" textlink="">
      <xdr:nvSpPr>
        <xdr:cNvPr id="378" name="楕円 377"/>
        <xdr:cNvSpPr/>
      </xdr:nvSpPr>
      <xdr:spPr>
        <a:xfrm>
          <a:off x="7810500" y="88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77845</xdr:rowOff>
    </xdr:from>
    <xdr:ext cx="534377" cy="259045"/>
    <xdr:sp macro="" textlink="">
      <xdr:nvSpPr>
        <xdr:cNvPr id="379" name="テキスト ボックス 378"/>
        <xdr:cNvSpPr txBox="1"/>
      </xdr:nvSpPr>
      <xdr:spPr>
        <a:xfrm>
          <a:off x="7594111" y="86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31933</xdr:rowOff>
    </xdr:from>
    <xdr:to>
      <xdr:col>36</xdr:col>
      <xdr:colOff>165100</xdr:colOff>
      <xdr:row>54</xdr:row>
      <xdr:rowOff>133533</xdr:rowOff>
    </xdr:to>
    <xdr:sp macro="" textlink="">
      <xdr:nvSpPr>
        <xdr:cNvPr id="380" name="楕円 379"/>
        <xdr:cNvSpPr/>
      </xdr:nvSpPr>
      <xdr:spPr>
        <a:xfrm>
          <a:off x="6921500" y="92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124660</xdr:rowOff>
    </xdr:from>
    <xdr:ext cx="534377" cy="259045"/>
    <xdr:sp macro="" textlink="">
      <xdr:nvSpPr>
        <xdr:cNvPr id="381" name="テキスト ボックス 380"/>
        <xdr:cNvSpPr txBox="1"/>
      </xdr:nvSpPr>
      <xdr:spPr>
        <a:xfrm>
          <a:off x="6705111" y="93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3" name="直線コネクタ 402"/>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4" name="普通建設事業費 （ うち新規整備　）最小値テキスト"/>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5" name="直線コネクタ 404"/>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6" name="普通建設事業費 （ うち新規整備　）最大値テキスト"/>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7" name="直線コネクタ 406"/>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130236</xdr:rowOff>
    </xdr:from>
    <xdr:to>
      <xdr:col>55</xdr:col>
      <xdr:colOff>0</xdr:colOff>
      <xdr:row>76</xdr:row>
      <xdr:rowOff>129642</xdr:rowOff>
    </xdr:to>
    <xdr:cxnSp macro="">
      <xdr:nvCxnSpPr>
        <xdr:cNvPr id="408" name="直線コネクタ 407"/>
        <xdr:cNvCxnSpPr/>
      </xdr:nvCxnSpPr>
      <xdr:spPr>
        <a:xfrm flipV="1">
          <a:off x="9639300" y="12988986"/>
          <a:ext cx="838200" cy="17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09" name="普通建設事業費 （ うち新規整備　）平均値テキスト"/>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0" name="フローチャート: 判断 409"/>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109844</xdr:rowOff>
    </xdr:from>
    <xdr:to>
      <xdr:col>50</xdr:col>
      <xdr:colOff>114300</xdr:colOff>
      <xdr:row>76</xdr:row>
      <xdr:rowOff>129642</xdr:rowOff>
    </xdr:to>
    <xdr:cxnSp macro="">
      <xdr:nvCxnSpPr>
        <xdr:cNvPr id="411" name="直線コネクタ 410"/>
        <xdr:cNvCxnSpPr/>
      </xdr:nvCxnSpPr>
      <xdr:spPr>
        <a:xfrm>
          <a:off x="8750300" y="12797144"/>
          <a:ext cx="889000" cy="3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2" name="フローチャート: 判断 411"/>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3" name="テキスト ボックス 412"/>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109844</xdr:rowOff>
    </xdr:from>
    <xdr:to>
      <xdr:col>45</xdr:col>
      <xdr:colOff>177800</xdr:colOff>
      <xdr:row>75</xdr:row>
      <xdr:rowOff>129687</xdr:rowOff>
    </xdr:to>
    <xdr:cxnSp macro="">
      <xdr:nvCxnSpPr>
        <xdr:cNvPr id="414" name="直線コネクタ 413"/>
        <xdr:cNvCxnSpPr/>
      </xdr:nvCxnSpPr>
      <xdr:spPr>
        <a:xfrm flipV="1">
          <a:off x="7861300" y="12797144"/>
          <a:ext cx="889000" cy="19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5" name="フローチャート: 判断 414"/>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6" name="テキスト ボックス 415"/>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129687</xdr:rowOff>
    </xdr:from>
    <xdr:to>
      <xdr:col>41</xdr:col>
      <xdr:colOff>50800</xdr:colOff>
      <xdr:row>76</xdr:row>
      <xdr:rowOff>39345</xdr:rowOff>
    </xdr:to>
    <xdr:cxnSp macro="">
      <xdr:nvCxnSpPr>
        <xdr:cNvPr id="417" name="直線コネクタ 416"/>
        <xdr:cNvCxnSpPr/>
      </xdr:nvCxnSpPr>
      <xdr:spPr>
        <a:xfrm flipV="1">
          <a:off x="6972300" y="1298843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18" name="フローチャート: 判断 417"/>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19" name="テキスト ボックス 418"/>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0" name="フローチャート: 判断 419"/>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1" name="テキスト ボックス 420"/>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79436</xdr:rowOff>
    </xdr:from>
    <xdr:to>
      <xdr:col>55</xdr:col>
      <xdr:colOff>50800</xdr:colOff>
      <xdr:row>76</xdr:row>
      <xdr:rowOff>9587</xdr:rowOff>
    </xdr:to>
    <xdr:sp macro="" textlink="">
      <xdr:nvSpPr>
        <xdr:cNvPr id="427" name="楕円 426"/>
        <xdr:cNvSpPr/>
      </xdr:nvSpPr>
      <xdr:spPr>
        <a:xfrm>
          <a:off x="10426700" y="129381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57863</xdr:rowOff>
    </xdr:from>
    <xdr:ext cx="534377" cy="259045"/>
    <xdr:sp macro="" textlink="">
      <xdr:nvSpPr>
        <xdr:cNvPr id="428" name="普通建設事業費 （ うち新規整備　）該当値テキスト"/>
        <xdr:cNvSpPr txBox="1"/>
      </xdr:nvSpPr>
      <xdr:spPr>
        <a:xfrm>
          <a:off x="10528300" y="129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78842</xdr:rowOff>
    </xdr:from>
    <xdr:to>
      <xdr:col>50</xdr:col>
      <xdr:colOff>165100</xdr:colOff>
      <xdr:row>77</xdr:row>
      <xdr:rowOff>8992</xdr:rowOff>
    </xdr:to>
    <xdr:sp macro="" textlink="">
      <xdr:nvSpPr>
        <xdr:cNvPr id="429" name="楕円 428"/>
        <xdr:cNvSpPr/>
      </xdr:nvSpPr>
      <xdr:spPr>
        <a:xfrm>
          <a:off x="9588500" y="131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xdr:rowOff>
    </xdr:from>
    <xdr:ext cx="469744" cy="259045"/>
    <xdr:sp macro="" textlink="">
      <xdr:nvSpPr>
        <xdr:cNvPr id="430" name="テキスト ボックス 429"/>
        <xdr:cNvSpPr txBox="1"/>
      </xdr:nvSpPr>
      <xdr:spPr>
        <a:xfrm>
          <a:off x="9404428" y="1320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59044</xdr:rowOff>
    </xdr:from>
    <xdr:to>
      <xdr:col>46</xdr:col>
      <xdr:colOff>38100</xdr:colOff>
      <xdr:row>74</xdr:row>
      <xdr:rowOff>160644</xdr:rowOff>
    </xdr:to>
    <xdr:sp macro="" textlink="">
      <xdr:nvSpPr>
        <xdr:cNvPr id="431" name="楕円 430"/>
        <xdr:cNvSpPr/>
      </xdr:nvSpPr>
      <xdr:spPr>
        <a:xfrm>
          <a:off x="8699500" y="12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151771</xdr:rowOff>
    </xdr:from>
    <xdr:ext cx="534377" cy="259045"/>
    <xdr:sp macro="" textlink="">
      <xdr:nvSpPr>
        <xdr:cNvPr id="432" name="テキスト ボックス 431"/>
        <xdr:cNvSpPr txBox="1"/>
      </xdr:nvSpPr>
      <xdr:spPr>
        <a:xfrm>
          <a:off x="8483111" y="128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78887</xdr:rowOff>
    </xdr:from>
    <xdr:to>
      <xdr:col>41</xdr:col>
      <xdr:colOff>101600</xdr:colOff>
      <xdr:row>76</xdr:row>
      <xdr:rowOff>9038</xdr:rowOff>
    </xdr:to>
    <xdr:sp macro="" textlink="">
      <xdr:nvSpPr>
        <xdr:cNvPr id="433" name="楕円 432"/>
        <xdr:cNvSpPr/>
      </xdr:nvSpPr>
      <xdr:spPr>
        <a:xfrm>
          <a:off x="7810500" y="1293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xdr:rowOff>
    </xdr:from>
    <xdr:ext cx="534377" cy="259045"/>
    <xdr:sp macro="" textlink="">
      <xdr:nvSpPr>
        <xdr:cNvPr id="434" name="テキスト ボックス 433"/>
        <xdr:cNvSpPr txBox="1"/>
      </xdr:nvSpPr>
      <xdr:spPr>
        <a:xfrm>
          <a:off x="7594111" y="130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159995</xdr:rowOff>
    </xdr:from>
    <xdr:to>
      <xdr:col>36</xdr:col>
      <xdr:colOff>165100</xdr:colOff>
      <xdr:row>76</xdr:row>
      <xdr:rowOff>90145</xdr:rowOff>
    </xdr:to>
    <xdr:sp macro="" textlink="">
      <xdr:nvSpPr>
        <xdr:cNvPr id="435" name="楕円 434"/>
        <xdr:cNvSpPr/>
      </xdr:nvSpPr>
      <xdr:spPr>
        <a:xfrm>
          <a:off x="6921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81272</xdr:rowOff>
    </xdr:from>
    <xdr:ext cx="469744" cy="259045"/>
    <xdr:sp macro="" textlink="">
      <xdr:nvSpPr>
        <xdr:cNvPr id="436" name="テキスト ボックス 435"/>
        <xdr:cNvSpPr txBox="1"/>
      </xdr:nvSpPr>
      <xdr:spPr>
        <a:xfrm>
          <a:off x="6737428" y="1311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3" name="直線コネクタ 462"/>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4" name="普通建設事業費 （ うち更新整備　）最小値テキスト"/>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5" name="直線コネクタ 464"/>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6" name="普通建設事業費 （ うち更新整備　）最大値テキスト"/>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7" name="直線コネクタ 466"/>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55118</xdr:rowOff>
    </xdr:from>
    <xdr:to>
      <xdr:col>55</xdr:col>
      <xdr:colOff>0</xdr:colOff>
      <xdr:row>94</xdr:row>
      <xdr:rowOff>78043</xdr:rowOff>
    </xdr:to>
    <xdr:cxnSp macro="">
      <xdr:nvCxnSpPr>
        <xdr:cNvPr id="468" name="直線コネクタ 467"/>
        <xdr:cNvCxnSpPr/>
      </xdr:nvCxnSpPr>
      <xdr:spPr>
        <a:xfrm flipV="1">
          <a:off x="9639300" y="15999968"/>
          <a:ext cx="838200" cy="19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69" name="普通建設事業費 （ うち更新整備　）平均値テキスト"/>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0" name="フローチャート: 判断 469"/>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113902</xdr:rowOff>
    </xdr:from>
    <xdr:to>
      <xdr:col>50</xdr:col>
      <xdr:colOff>114300</xdr:colOff>
      <xdr:row>94</xdr:row>
      <xdr:rowOff>78043</xdr:rowOff>
    </xdr:to>
    <xdr:cxnSp macro="">
      <xdr:nvCxnSpPr>
        <xdr:cNvPr id="471" name="直線コネクタ 470"/>
        <xdr:cNvCxnSpPr/>
      </xdr:nvCxnSpPr>
      <xdr:spPr>
        <a:xfrm>
          <a:off x="8750300" y="16058752"/>
          <a:ext cx="889000" cy="1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2" name="フローチャート: 判断 471"/>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3" name="テキスト ボックス 472"/>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113902</xdr:rowOff>
    </xdr:from>
    <xdr:to>
      <xdr:col>45</xdr:col>
      <xdr:colOff>177800</xdr:colOff>
      <xdr:row>94</xdr:row>
      <xdr:rowOff>78076</xdr:rowOff>
    </xdr:to>
    <xdr:cxnSp macro="">
      <xdr:nvCxnSpPr>
        <xdr:cNvPr id="474" name="直線コネクタ 473"/>
        <xdr:cNvCxnSpPr/>
      </xdr:nvCxnSpPr>
      <xdr:spPr>
        <a:xfrm flipV="1">
          <a:off x="7861300" y="16058752"/>
          <a:ext cx="889000" cy="1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5" name="フローチャート: 判断 474"/>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6" name="テキスト ボックス 475"/>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78076</xdr:rowOff>
    </xdr:from>
    <xdr:to>
      <xdr:col>41</xdr:col>
      <xdr:colOff>50800</xdr:colOff>
      <xdr:row>96</xdr:row>
      <xdr:rowOff>115404</xdr:rowOff>
    </xdr:to>
    <xdr:cxnSp macro="">
      <xdr:nvCxnSpPr>
        <xdr:cNvPr id="477" name="直線コネクタ 476"/>
        <xdr:cNvCxnSpPr/>
      </xdr:nvCxnSpPr>
      <xdr:spPr>
        <a:xfrm flipV="1">
          <a:off x="6972300" y="16194376"/>
          <a:ext cx="889000" cy="3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78" name="フローチャート: 判断 477"/>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79" name="テキスト ボックス 478"/>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0" name="フローチャート: 判断 479"/>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1" name="テキスト ボックス 480"/>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4318</xdr:rowOff>
    </xdr:from>
    <xdr:to>
      <xdr:col>55</xdr:col>
      <xdr:colOff>50800</xdr:colOff>
      <xdr:row>93</xdr:row>
      <xdr:rowOff>105918</xdr:rowOff>
    </xdr:to>
    <xdr:sp macro="" textlink="">
      <xdr:nvSpPr>
        <xdr:cNvPr id="487" name="楕円 486"/>
        <xdr:cNvSpPr/>
      </xdr:nvSpPr>
      <xdr:spPr>
        <a:xfrm>
          <a:off x="10426700" y="15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27195</xdr:rowOff>
    </xdr:from>
    <xdr:ext cx="534377" cy="259045"/>
    <xdr:sp macro="" textlink="">
      <xdr:nvSpPr>
        <xdr:cNvPr id="488" name="普通建設事業費 （ うち更新整備　）該当値テキスト"/>
        <xdr:cNvSpPr txBox="1"/>
      </xdr:nvSpPr>
      <xdr:spPr>
        <a:xfrm>
          <a:off x="10528300" y="158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27243</xdr:rowOff>
    </xdr:from>
    <xdr:to>
      <xdr:col>50</xdr:col>
      <xdr:colOff>165100</xdr:colOff>
      <xdr:row>94</xdr:row>
      <xdr:rowOff>128843</xdr:rowOff>
    </xdr:to>
    <xdr:sp macro="" textlink="">
      <xdr:nvSpPr>
        <xdr:cNvPr id="489" name="楕円 488"/>
        <xdr:cNvSpPr/>
      </xdr:nvSpPr>
      <xdr:spPr>
        <a:xfrm>
          <a:off x="9588500" y="161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145370</xdr:rowOff>
    </xdr:from>
    <xdr:ext cx="534377" cy="259045"/>
    <xdr:sp macro="" textlink="">
      <xdr:nvSpPr>
        <xdr:cNvPr id="490" name="テキスト ボックス 489"/>
        <xdr:cNvSpPr txBox="1"/>
      </xdr:nvSpPr>
      <xdr:spPr>
        <a:xfrm>
          <a:off x="9372111" y="15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63102</xdr:rowOff>
    </xdr:from>
    <xdr:to>
      <xdr:col>46</xdr:col>
      <xdr:colOff>38100</xdr:colOff>
      <xdr:row>93</xdr:row>
      <xdr:rowOff>164702</xdr:rowOff>
    </xdr:to>
    <xdr:sp macro="" textlink="">
      <xdr:nvSpPr>
        <xdr:cNvPr id="491" name="楕円 490"/>
        <xdr:cNvSpPr/>
      </xdr:nvSpPr>
      <xdr:spPr>
        <a:xfrm>
          <a:off x="8699500" y="160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9779</xdr:rowOff>
    </xdr:from>
    <xdr:ext cx="534377" cy="259045"/>
    <xdr:sp macro="" textlink="">
      <xdr:nvSpPr>
        <xdr:cNvPr id="492" name="テキスト ボックス 491"/>
        <xdr:cNvSpPr txBox="1"/>
      </xdr:nvSpPr>
      <xdr:spPr>
        <a:xfrm>
          <a:off x="8483111" y="157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27276</xdr:rowOff>
    </xdr:from>
    <xdr:to>
      <xdr:col>41</xdr:col>
      <xdr:colOff>101600</xdr:colOff>
      <xdr:row>94</xdr:row>
      <xdr:rowOff>128876</xdr:rowOff>
    </xdr:to>
    <xdr:sp macro="" textlink="">
      <xdr:nvSpPr>
        <xdr:cNvPr id="493" name="楕円 492"/>
        <xdr:cNvSpPr/>
      </xdr:nvSpPr>
      <xdr:spPr>
        <a:xfrm>
          <a:off x="7810500" y="161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145403</xdr:rowOff>
    </xdr:from>
    <xdr:ext cx="534377" cy="259045"/>
    <xdr:sp macro="" textlink="">
      <xdr:nvSpPr>
        <xdr:cNvPr id="494" name="テキスト ボックス 493"/>
        <xdr:cNvSpPr txBox="1"/>
      </xdr:nvSpPr>
      <xdr:spPr>
        <a:xfrm>
          <a:off x="7594111" y="159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64604</xdr:rowOff>
    </xdr:from>
    <xdr:to>
      <xdr:col>36</xdr:col>
      <xdr:colOff>165100</xdr:colOff>
      <xdr:row>96</xdr:row>
      <xdr:rowOff>166204</xdr:rowOff>
    </xdr:to>
    <xdr:sp macro="" textlink="">
      <xdr:nvSpPr>
        <xdr:cNvPr id="495" name="楕円 494"/>
        <xdr:cNvSpPr/>
      </xdr:nvSpPr>
      <xdr:spPr>
        <a:xfrm>
          <a:off x="6921500" y="165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11281</xdr:rowOff>
    </xdr:from>
    <xdr:ext cx="534377" cy="259045"/>
    <xdr:sp macro="" textlink="">
      <xdr:nvSpPr>
        <xdr:cNvPr id="496" name="テキスト ボックス 495"/>
        <xdr:cNvSpPr txBox="1"/>
      </xdr:nvSpPr>
      <xdr:spPr>
        <a:xfrm>
          <a:off x="6705111" y="162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2" name="直線コネクタ 521"/>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5" name="災害復旧事業費最大値テキスト"/>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6" name="直線コネクタ 525"/>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12337</xdr:rowOff>
    </xdr:from>
    <xdr:to>
      <xdr:col>85</xdr:col>
      <xdr:colOff>127000</xdr:colOff>
      <xdr:row>36</xdr:row>
      <xdr:rowOff>106553</xdr:rowOff>
    </xdr:to>
    <xdr:cxnSp macro="">
      <xdr:nvCxnSpPr>
        <xdr:cNvPr id="527" name="直線コネクタ 526"/>
        <xdr:cNvCxnSpPr/>
      </xdr:nvCxnSpPr>
      <xdr:spPr>
        <a:xfrm flipV="1">
          <a:off x="15481300" y="6013087"/>
          <a:ext cx="838200" cy="2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54917</xdr:rowOff>
    </xdr:from>
    <xdr:ext cx="378565" cy="259045"/>
    <xdr:sp macro="" textlink="">
      <xdr:nvSpPr>
        <xdr:cNvPr id="528" name="災害復旧事業費平均値テキスト"/>
        <xdr:cNvSpPr txBox="1"/>
      </xdr:nvSpPr>
      <xdr:spPr>
        <a:xfrm>
          <a:off x="16370300" y="6570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29" name="フローチャート: 判断 528"/>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106553</xdr:rowOff>
    </xdr:from>
    <xdr:to>
      <xdr:col>81</xdr:col>
      <xdr:colOff>50800</xdr:colOff>
      <xdr:row>37</xdr:row>
      <xdr:rowOff>8255</xdr:rowOff>
    </xdr:to>
    <xdr:cxnSp macro="">
      <xdr:nvCxnSpPr>
        <xdr:cNvPr id="530" name="直線コネクタ 529"/>
        <xdr:cNvCxnSpPr/>
      </xdr:nvCxnSpPr>
      <xdr:spPr>
        <a:xfrm flipV="1">
          <a:off x="14592300" y="627875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1" name="フローチャート: 判断 530"/>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2" name="テキスト ボックス 531"/>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8255</xdr:rowOff>
    </xdr:from>
    <xdr:to>
      <xdr:col>76</xdr:col>
      <xdr:colOff>114300</xdr:colOff>
      <xdr:row>37</xdr:row>
      <xdr:rowOff>90224</xdr:rowOff>
    </xdr:to>
    <xdr:cxnSp macro="">
      <xdr:nvCxnSpPr>
        <xdr:cNvPr id="533" name="直線コネクタ 532"/>
        <xdr:cNvCxnSpPr/>
      </xdr:nvCxnSpPr>
      <xdr:spPr>
        <a:xfrm flipV="1">
          <a:off x="13703300" y="6351905"/>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4" name="フローチャート: 判断 533"/>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5" name="テキスト ボックス 534"/>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8908</xdr:rowOff>
    </xdr:from>
    <xdr:to>
      <xdr:col>71</xdr:col>
      <xdr:colOff>177800</xdr:colOff>
      <xdr:row>37</xdr:row>
      <xdr:rowOff>90224</xdr:rowOff>
    </xdr:to>
    <xdr:cxnSp macro="">
      <xdr:nvCxnSpPr>
        <xdr:cNvPr id="536" name="直線コネクタ 535"/>
        <xdr:cNvCxnSpPr/>
      </xdr:nvCxnSpPr>
      <xdr:spPr>
        <a:xfrm>
          <a:off x="12814300" y="6181108"/>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7" name="フローチャート: 判断 536"/>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38" name="テキスト ボックス 537"/>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39" name="フローチャート: 判断 538"/>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0" name="テキスト ボックス 539"/>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132987</xdr:rowOff>
    </xdr:from>
    <xdr:to>
      <xdr:col>85</xdr:col>
      <xdr:colOff>177800</xdr:colOff>
      <xdr:row>35</xdr:row>
      <xdr:rowOff>63137</xdr:rowOff>
    </xdr:to>
    <xdr:sp macro="" textlink="">
      <xdr:nvSpPr>
        <xdr:cNvPr id="546" name="楕円 545"/>
        <xdr:cNvSpPr/>
      </xdr:nvSpPr>
      <xdr:spPr>
        <a:xfrm>
          <a:off x="162687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155864</xdr:rowOff>
    </xdr:from>
    <xdr:ext cx="469744" cy="259045"/>
    <xdr:sp macro="" textlink="">
      <xdr:nvSpPr>
        <xdr:cNvPr id="547" name="災害復旧事業費該当値テキスト"/>
        <xdr:cNvSpPr txBox="1"/>
      </xdr:nvSpPr>
      <xdr:spPr>
        <a:xfrm>
          <a:off x="16370300" y="581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55753</xdr:rowOff>
    </xdr:from>
    <xdr:to>
      <xdr:col>81</xdr:col>
      <xdr:colOff>101600</xdr:colOff>
      <xdr:row>36</xdr:row>
      <xdr:rowOff>157353</xdr:rowOff>
    </xdr:to>
    <xdr:sp macro="" textlink="">
      <xdr:nvSpPr>
        <xdr:cNvPr id="548" name="楕円 547"/>
        <xdr:cNvSpPr/>
      </xdr:nvSpPr>
      <xdr:spPr>
        <a:xfrm>
          <a:off x="15430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2430</xdr:rowOff>
    </xdr:from>
    <xdr:ext cx="469744" cy="259045"/>
    <xdr:sp macro="" textlink="">
      <xdr:nvSpPr>
        <xdr:cNvPr id="549" name="テキスト ボックス 548"/>
        <xdr:cNvSpPr txBox="1"/>
      </xdr:nvSpPr>
      <xdr:spPr>
        <a:xfrm>
          <a:off x="15246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128905</xdr:rowOff>
    </xdr:from>
    <xdr:to>
      <xdr:col>76</xdr:col>
      <xdr:colOff>165100</xdr:colOff>
      <xdr:row>37</xdr:row>
      <xdr:rowOff>59055</xdr:rowOff>
    </xdr:to>
    <xdr:sp macro="" textlink="">
      <xdr:nvSpPr>
        <xdr:cNvPr id="550" name="楕円 549"/>
        <xdr:cNvSpPr/>
      </xdr:nvSpPr>
      <xdr:spPr>
        <a:xfrm>
          <a:off x="14541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75582</xdr:rowOff>
    </xdr:from>
    <xdr:ext cx="469744" cy="259045"/>
    <xdr:sp macro="" textlink="">
      <xdr:nvSpPr>
        <xdr:cNvPr id="551" name="テキスト ボックス 550"/>
        <xdr:cNvSpPr txBox="1"/>
      </xdr:nvSpPr>
      <xdr:spPr>
        <a:xfrm>
          <a:off x="14357428"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39424</xdr:rowOff>
    </xdr:from>
    <xdr:to>
      <xdr:col>72</xdr:col>
      <xdr:colOff>38100</xdr:colOff>
      <xdr:row>37</xdr:row>
      <xdr:rowOff>141024</xdr:rowOff>
    </xdr:to>
    <xdr:sp macro="" textlink="">
      <xdr:nvSpPr>
        <xdr:cNvPr id="552" name="楕円 551"/>
        <xdr:cNvSpPr/>
      </xdr:nvSpPr>
      <xdr:spPr>
        <a:xfrm>
          <a:off x="13652500" y="63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157551</xdr:rowOff>
    </xdr:from>
    <xdr:ext cx="469744" cy="259045"/>
    <xdr:sp macro="" textlink="">
      <xdr:nvSpPr>
        <xdr:cNvPr id="553" name="テキスト ボックス 552"/>
        <xdr:cNvSpPr txBox="1"/>
      </xdr:nvSpPr>
      <xdr:spPr>
        <a:xfrm>
          <a:off x="13468428" y="61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129558</xdr:rowOff>
    </xdr:from>
    <xdr:to>
      <xdr:col>67</xdr:col>
      <xdr:colOff>101600</xdr:colOff>
      <xdr:row>36</xdr:row>
      <xdr:rowOff>59708</xdr:rowOff>
    </xdr:to>
    <xdr:sp macro="" textlink="">
      <xdr:nvSpPr>
        <xdr:cNvPr id="554" name="楕円 553"/>
        <xdr:cNvSpPr/>
      </xdr:nvSpPr>
      <xdr:spPr>
        <a:xfrm>
          <a:off x="12763500" y="61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76235</xdr:rowOff>
    </xdr:from>
    <xdr:ext cx="469744" cy="259045"/>
    <xdr:sp macro="" textlink="">
      <xdr:nvSpPr>
        <xdr:cNvPr id="555" name="テキスト ボックス 554"/>
        <xdr:cNvSpPr txBox="1"/>
      </xdr:nvSpPr>
      <xdr:spPr>
        <a:xfrm>
          <a:off x="12579428" y="59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29" name="直線コネクタ 628"/>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0" name="公債費最小値テキスト"/>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1" name="直線コネクタ 630"/>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2" name="公債費最大値テキスト"/>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3" name="直線コネクタ 632"/>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69748</xdr:rowOff>
    </xdr:from>
    <xdr:to>
      <xdr:col>85</xdr:col>
      <xdr:colOff>127000</xdr:colOff>
      <xdr:row>78</xdr:row>
      <xdr:rowOff>42507</xdr:rowOff>
    </xdr:to>
    <xdr:cxnSp macro="">
      <xdr:nvCxnSpPr>
        <xdr:cNvPr id="634" name="直線コネクタ 633"/>
        <xdr:cNvCxnSpPr/>
      </xdr:nvCxnSpPr>
      <xdr:spPr>
        <a:xfrm>
          <a:off x="15481300" y="13271398"/>
          <a:ext cx="838200" cy="1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5" name="公債費平均値テキスト"/>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6" name="フローチャート: 判断 635"/>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69748</xdr:rowOff>
    </xdr:from>
    <xdr:to>
      <xdr:col>81</xdr:col>
      <xdr:colOff>50800</xdr:colOff>
      <xdr:row>77</xdr:row>
      <xdr:rowOff>120765</xdr:rowOff>
    </xdr:to>
    <xdr:cxnSp macro="">
      <xdr:nvCxnSpPr>
        <xdr:cNvPr id="637" name="直線コネクタ 636"/>
        <xdr:cNvCxnSpPr/>
      </xdr:nvCxnSpPr>
      <xdr:spPr>
        <a:xfrm flipV="1">
          <a:off x="14592300" y="13271398"/>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38" name="フローチャート: 判断 637"/>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39" name="テキスト ボックス 638"/>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120765</xdr:rowOff>
    </xdr:from>
    <xdr:to>
      <xdr:col>76</xdr:col>
      <xdr:colOff>114300</xdr:colOff>
      <xdr:row>77</xdr:row>
      <xdr:rowOff>127318</xdr:rowOff>
    </xdr:to>
    <xdr:cxnSp macro="">
      <xdr:nvCxnSpPr>
        <xdr:cNvPr id="640" name="直線コネクタ 639"/>
        <xdr:cNvCxnSpPr/>
      </xdr:nvCxnSpPr>
      <xdr:spPr>
        <a:xfrm flipV="1">
          <a:off x="13703300" y="133224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1" name="フローチャート: 判断 640"/>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2" name="テキスト ボックス 641"/>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127318</xdr:rowOff>
    </xdr:from>
    <xdr:to>
      <xdr:col>71</xdr:col>
      <xdr:colOff>177800</xdr:colOff>
      <xdr:row>77</xdr:row>
      <xdr:rowOff>131547</xdr:rowOff>
    </xdr:to>
    <xdr:cxnSp macro="">
      <xdr:nvCxnSpPr>
        <xdr:cNvPr id="643" name="直線コネクタ 642"/>
        <xdr:cNvCxnSpPr/>
      </xdr:nvCxnSpPr>
      <xdr:spPr>
        <a:xfrm flipV="1">
          <a:off x="12814300" y="1332896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4" name="フローチャート: 判断 643"/>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5" name="テキスト ボックス 644"/>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6" name="フローチャート: 判断 645"/>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7" name="テキスト ボックス 646"/>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163157</xdr:rowOff>
    </xdr:from>
    <xdr:to>
      <xdr:col>85</xdr:col>
      <xdr:colOff>177800</xdr:colOff>
      <xdr:row>78</xdr:row>
      <xdr:rowOff>93307</xdr:rowOff>
    </xdr:to>
    <xdr:sp macro="" textlink="">
      <xdr:nvSpPr>
        <xdr:cNvPr id="653" name="楕円 652"/>
        <xdr:cNvSpPr/>
      </xdr:nvSpPr>
      <xdr:spPr>
        <a:xfrm>
          <a:off x="162687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141584</xdr:rowOff>
    </xdr:from>
    <xdr:ext cx="534377" cy="259045"/>
    <xdr:sp macro="" textlink="">
      <xdr:nvSpPr>
        <xdr:cNvPr id="654" name="公債費該当値テキスト"/>
        <xdr:cNvSpPr txBox="1"/>
      </xdr:nvSpPr>
      <xdr:spPr>
        <a:xfrm>
          <a:off x="16370300" y="133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18948</xdr:rowOff>
    </xdr:from>
    <xdr:to>
      <xdr:col>81</xdr:col>
      <xdr:colOff>101600</xdr:colOff>
      <xdr:row>77</xdr:row>
      <xdr:rowOff>120548</xdr:rowOff>
    </xdr:to>
    <xdr:sp macro="" textlink="">
      <xdr:nvSpPr>
        <xdr:cNvPr id="655" name="楕円 654"/>
        <xdr:cNvSpPr/>
      </xdr:nvSpPr>
      <xdr:spPr>
        <a:xfrm>
          <a:off x="15430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111675</xdr:rowOff>
    </xdr:from>
    <xdr:ext cx="534377" cy="259045"/>
    <xdr:sp macro="" textlink="">
      <xdr:nvSpPr>
        <xdr:cNvPr id="656" name="テキスト ボックス 655"/>
        <xdr:cNvSpPr txBox="1"/>
      </xdr:nvSpPr>
      <xdr:spPr>
        <a:xfrm>
          <a:off x="15214111" y="133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69965</xdr:rowOff>
    </xdr:from>
    <xdr:to>
      <xdr:col>76</xdr:col>
      <xdr:colOff>165100</xdr:colOff>
      <xdr:row>78</xdr:row>
      <xdr:rowOff>115</xdr:rowOff>
    </xdr:to>
    <xdr:sp macro="" textlink="">
      <xdr:nvSpPr>
        <xdr:cNvPr id="657" name="楕円 656"/>
        <xdr:cNvSpPr/>
      </xdr:nvSpPr>
      <xdr:spPr>
        <a:xfrm>
          <a:off x="14541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162692</xdr:rowOff>
    </xdr:from>
    <xdr:ext cx="534377" cy="259045"/>
    <xdr:sp macro="" textlink="">
      <xdr:nvSpPr>
        <xdr:cNvPr id="658" name="テキスト ボックス 657"/>
        <xdr:cNvSpPr txBox="1"/>
      </xdr:nvSpPr>
      <xdr:spPr>
        <a:xfrm>
          <a:off x="14325111" y="133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76518</xdr:rowOff>
    </xdr:from>
    <xdr:to>
      <xdr:col>72</xdr:col>
      <xdr:colOff>38100</xdr:colOff>
      <xdr:row>78</xdr:row>
      <xdr:rowOff>6668</xdr:rowOff>
    </xdr:to>
    <xdr:sp macro="" textlink="">
      <xdr:nvSpPr>
        <xdr:cNvPr id="659" name="楕円 658"/>
        <xdr:cNvSpPr/>
      </xdr:nvSpPr>
      <xdr:spPr>
        <a:xfrm>
          <a:off x="13652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169245</xdr:rowOff>
    </xdr:from>
    <xdr:ext cx="534377" cy="259045"/>
    <xdr:sp macro="" textlink="">
      <xdr:nvSpPr>
        <xdr:cNvPr id="660" name="テキスト ボックス 659"/>
        <xdr:cNvSpPr txBox="1"/>
      </xdr:nvSpPr>
      <xdr:spPr>
        <a:xfrm>
          <a:off x="13436111" y="133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80747</xdr:rowOff>
    </xdr:from>
    <xdr:to>
      <xdr:col>67</xdr:col>
      <xdr:colOff>101600</xdr:colOff>
      <xdr:row>78</xdr:row>
      <xdr:rowOff>10897</xdr:rowOff>
    </xdr:to>
    <xdr:sp macro="" textlink="">
      <xdr:nvSpPr>
        <xdr:cNvPr id="661" name="楕円 660"/>
        <xdr:cNvSpPr/>
      </xdr:nvSpPr>
      <xdr:spPr>
        <a:xfrm>
          <a:off x="12763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2024</xdr:rowOff>
    </xdr:from>
    <xdr:ext cx="534377" cy="259045"/>
    <xdr:sp macro="" textlink="">
      <xdr:nvSpPr>
        <xdr:cNvPr id="662" name="テキスト ボックス 661"/>
        <xdr:cNvSpPr txBox="1"/>
      </xdr:nvSpPr>
      <xdr:spPr>
        <a:xfrm>
          <a:off x="12547111" y="133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6" name="直線コネクタ 685"/>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7" name="積立金最小値テキスト"/>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88" name="直線コネクタ 687"/>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89" name="積立金最大値テキスト"/>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0" name="直線コネクタ 689"/>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103887</xdr:rowOff>
    </xdr:from>
    <xdr:to>
      <xdr:col>85</xdr:col>
      <xdr:colOff>127000</xdr:colOff>
      <xdr:row>95</xdr:row>
      <xdr:rowOff>98933</xdr:rowOff>
    </xdr:to>
    <xdr:cxnSp macro="">
      <xdr:nvCxnSpPr>
        <xdr:cNvPr id="691" name="直線コネクタ 690"/>
        <xdr:cNvCxnSpPr/>
      </xdr:nvCxnSpPr>
      <xdr:spPr>
        <a:xfrm>
          <a:off x="15481300" y="15705837"/>
          <a:ext cx="838200" cy="68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2" name="積立金平均値テキスト"/>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3" name="フローチャート: 判断 692"/>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103887</xdr:rowOff>
    </xdr:from>
    <xdr:to>
      <xdr:col>81</xdr:col>
      <xdr:colOff>50800</xdr:colOff>
      <xdr:row>95</xdr:row>
      <xdr:rowOff>1321</xdr:rowOff>
    </xdr:to>
    <xdr:cxnSp macro="">
      <xdr:nvCxnSpPr>
        <xdr:cNvPr id="694" name="直線コネクタ 693"/>
        <xdr:cNvCxnSpPr/>
      </xdr:nvCxnSpPr>
      <xdr:spPr>
        <a:xfrm flipV="1">
          <a:off x="14592300" y="15705837"/>
          <a:ext cx="889000" cy="5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5" name="フローチャート: 判断 694"/>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6" name="テキスト ボックス 695"/>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68453</xdr:rowOff>
    </xdr:from>
    <xdr:to>
      <xdr:col>76</xdr:col>
      <xdr:colOff>114300</xdr:colOff>
      <xdr:row>95</xdr:row>
      <xdr:rowOff>1321</xdr:rowOff>
    </xdr:to>
    <xdr:cxnSp macro="">
      <xdr:nvCxnSpPr>
        <xdr:cNvPr id="697" name="直線コネクタ 696"/>
        <xdr:cNvCxnSpPr/>
      </xdr:nvCxnSpPr>
      <xdr:spPr>
        <a:xfrm>
          <a:off x="13703300" y="16013303"/>
          <a:ext cx="889000" cy="2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698" name="フローチャート: 判断 697"/>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699" name="テキスト ボックス 698"/>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68453</xdr:rowOff>
    </xdr:from>
    <xdr:to>
      <xdr:col>71</xdr:col>
      <xdr:colOff>177800</xdr:colOff>
      <xdr:row>94</xdr:row>
      <xdr:rowOff>33173</xdr:rowOff>
    </xdr:to>
    <xdr:cxnSp macro="">
      <xdr:nvCxnSpPr>
        <xdr:cNvPr id="700" name="直線コネクタ 699"/>
        <xdr:cNvCxnSpPr/>
      </xdr:nvCxnSpPr>
      <xdr:spPr>
        <a:xfrm flipV="1">
          <a:off x="12814300" y="16013303"/>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1" name="フローチャート: 判断 700"/>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2" name="テキスト ボックス 701"/>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3" name="フローチャート: 判断 702"/>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4" name="テキスト ボックス 703"/>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48133</xdr:rowOff>
    </xdr:from>
    <xdr:to>
      <xdr:col>85</xdr:col>
      <xdr:colOff>177800</xdr:colOff>
      <xdr:row>95</xdr:row>
      <xdr:rowOff>149733</xdr:rowOff>
    </xdr:to>
    <xdr:sp macro="" textlink="">
      <xdr:nvSpPr>
        <xdr:cNvPr id="710" name="楕円 709"/>
        <xdr:cNvSpPr/>
      </xdr:nvSpPr>
      <xdr:spPr>
        <a:xfrm>
          <a:off x="16268700" y="163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26560</xdr:rowOff>
    </xdr:from>
    <xdr:ext cx="469744" cy="259045"/>
    <xdr:sp macro="" textlink="">
      <xdr:nvSpPr>
        <xdr:cNvPr id="711" name="積立金該当値テキスト"/>
        <xdr:cNvSpPr txBox="1"/>
      </xdr:nvSpPr>
      <xdr:spPr>
        <a:xfrm>
          <a:off x="16370300" y="1631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53087</xdr:rowOff>
    </xdr:from>
    <xdr:to>
      <xdr:col>81</xdr:col>
      <xdr:colOff>101600</xdr:colOff>
      <xdr:row>91</xdr:row>
      <xdr:rowOff>154687</xdr:rowOff>
    </xdr:to>
    <xdr:sp macro="" textlink="">
      <xdr:nvSpPr>
        <xdr:cNvPr id="712" name="楕円 711"/>
        <xdr:cNvSpPr/>
      </xdr:nvSpPr>
      <xdr:spPr>
        <a:xfrm>
          <a:off x="15430500" y="15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171214</xdr:rowOff>
    </xdr:from>
    <xdr:ext cx="534377" cy="259045"/>
    <xdr:sp macro="" textlink="">
      <xdr:nvSpPr>
        <xdr:cNvPr id="713" name="テキスト ボックス 712"/>
        <xdr:cNvSpPr txBox="1"/>
      </xdr:nvSpPr>
      <xdr:spPr>
        <a:xfrm>
          <a:off x="15214111" y="154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121971</xdr:rowOff>
    </xdr:from>
    <xdr:to>
      <xdr:col>76</xdr:col>
      <xdr:colOff>165100</xdr:colOff>
      <xdr:row>95</xdr:row>
      <xdr:rowOff>52121</xdr:rowOff>
    </xdr:to>
    <xdr:sp macro="" textlink="">
      <xdr:nvSpPr>
        <xdr:cNvPr id="714" name="楕円 713"/>
        <xdr:cNvSpPr/>
      </xdr:nvSpPr>
      <xdr:spPr>
        <a:xfrm>
          <a:off x="14541500" y="162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68648</xdr:rowOff>
    </xdr:from>
    <xdr:ext cx="469744" cy="259045"/>
    <xdr:sp macro="" textlink="">
      <xdr:nvSpPr>
        <xdr:cNvPr id="715" name="テキスト ボックス 714"/>
        <xdr:cNvSpPr txBox="1"/>
      </xdr:nvSpPr>
      <xdr:spPr>
        <a:xfrm>
          <a:off x="14357428" y="1601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17653</xdr:rowOff>
    </xdr:from>
    <xdr:to>
      <xdr:col>72</xdr:col>
      <xdr:colOff>38100</xdr:colOff>
      <xdr:row>93</xdr:row>
      <xdr:rowOff>119253</xdr:rowOff>
    </xdr:to>
    <xdr:sp macro="" textlink="">
      <xdr:nvSpPr>
        <xdr:cNvPr id="716" name="楕円 715"/>
        <xdr:cNvSpPr/>
      </xdr:nvSpPr>
      <xdr:spPr>
        <a:xfrm>
          <a:off x="13652500" y="15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135780</xdr:rowOff>
    </xdr:from>
    <xdr:ext cx="534377" cy="259045"/>
    <xdr:sp macro="" textlink="">
      <xdr:nvSpPr>
        <xdr:cNvPr id="717" name="テキスト ボックス 716"/>
        <xdr:cNvSpPr txBox="1"/>
      </xdr:nvSpPr>
      <xdr:spPr>
        <a:xfrm>
          <a:off x="13436111" y="157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153823</xdr:rowOff>
    </xdr:from>
    <xdr:to>
      <xdr:col>67</xdr:col>
      <xdr:colOff>101600</xdr:colOff>
      <xdr:row>94</xdr:row>
      <xdr:rowOff>83973</xdr:rowOff>
    </xdr:to>
    <xdr:sp macro="" textlink="">
      <xdr:nvSpPr>
        <xdr:cNvPr id="718" name="楕円 717"/>
        <xdr:cNvSpPr/>
      </xdr:nvSpPr>
      <xdr:spPr>
        <a:xfrm>
          <a:off x="12763500" y="160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100500</xdr:rowOff>
    </xdr:from>
    <xdr:ext cx="534377" cy="259045"/>
    <xdr:sp macro="" textlink="">
      <xdr:nvSpPr>
        <xdr:cNvPr id="719" name="テキスト ボックス 718"/>
        <xdr:cNvSpPr txBox="1"/>
      </xdr:nvSpPr>
      <xdr:spPr>
        <a:xfrm>
          <a:off x="12547111" y="158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5" name="直線コネクタ 744"/>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8" name="投資及び出資金最大値テキスト"/>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9" name="直線コネクタ 748"/>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53485</xdr:rowOff>
    </xdr:from>
    <xdr:to>
      <xdr:col>116</xdr:col>
      <xdr:colOff>63500</xdr:colOff>
      <xdr:row>37</xdr:row>
      <xdr:rowOff>65895</xdr:rowOff>
    </xdr:to>
    <xdr:cxnSp macro="">
      <xdr:nvCxnSpPr>
        <xdr:cNvPr id="750" name="直線コネクタ 749"/>
        <xdr:cNvCxnSpPr/>
      </xdr:nvCxnSpPr>
      <xdr:spPr>
        <a:xfrm>
          <a:off x="21323300" y="6397135"/>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1" name="投資及び出資金平均値テキスト"/>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2" name="フローチャート: 判断 751"/>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43035</xdr:rowOff>
    </xdr:from>
    <xdr:to>
      <xdr:col>111</xdr:col>
      <xdr:colOff>177800</xdr:colOff>
      <xdr:row>37</xdr:row>
      <xdr:rowOff>53485</xdr:rowOff>
    </xdr:to>
    <xdr:cxnSp macro="">
      <xdr:nvCxnSpPr>
        <xdr:cNvPr id="753" name="直線コネクタ 752"/>
        <xdr:cNvCxnSpPr/>
      </xdr:nvCxnSpPr>
      <xdr:spPr>
        <a:xfrm>
          <a:off x="20434300" y="638668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4" name="フローチャート: 判断 753"/>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5" name="テキスト ボックス 754"/>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38789</xdr:rowOff>
    </xdr:from>
    <xdr:to>
      <xdr:col>107</xdr:col>
      <xdr:colOff>50800</xdr:colOff>
      <xdr:row>37</xdr:row>
      <xdr:rowOff>43035</xdr:rowOff>
    </xdr:to>
    <xdr:cxnSp macro="">
      <xdr:nvCxnSpPr>
        <xdr:cNvPr id="756" name="直線コネクタ 755"/>
        <xdr:cNvCxnSpPr/>
      </xdr:nvCxnSpPr>
      <xdr:spPr>
        <a:xfrm>
          <a:off x="19545300" y="638243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7" name="フローチャート: 判断 756"/>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8" name="テキスト ボックス 757"/>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28666</xdr:rowOff>
    </xdr:from>
    <xdr:to>
      <xdr:col>102</xdr:col>
      <xdr:colOff>114300</xdr:colOff>
      <xdr:row>37</xdr:row>
      <xdr:rowOff>38789</xdr:rowOff>
    </xdr:to>
    <xdr:cxnSp macro="">
      <xdr:nvCxnSpPr>
        <xdr:cNvPr id="759" name="直線コネクタ 758"/>
        <xdr:cNvCxnSpPr/>
      </xdr:nvCxnSpPr>
      <xdr:spPr>
        <a:xfrm>
          <a:off x="18656300" y="6372316"/>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0" name="フローチャート: 判断 759"/>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1" name="テキスト ボックス 760"/>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2" name="フローチャート: 判断 761"/>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3" name="テキスト ボックス 762"/>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15095</xdr:rowOff>
    </xdr:from>
    <xdr:to>
      <xdr:col>116</xdr:col>
      <xdr:colOff>114300</xdr:colOff>
      <xdr:row>37</xdr:row>
      <xdr:rowOff>116695</xdr:rowOff>
    </xdr:to>
    <xdr:sp macro="" textlink="">
      <xdr:nvSpPr>
        <xdr:cNvPr id="769" name="楕円 768"/>
        <xdr:cNvSpPr/>
      </xdr:nvSpPr>
      <xdr:spPr>
        <a:xfrm>
          <a:off x="221107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164972</xdr:rowOff>
    </xdr:from>
    <xdr:ext cx="469744" cy="259045"/>
    <xdr:sp macro="" textlink="">
      <xdr:nvSpPr>
        <xdr:cNvPr id="770" name="投資及び出資金該当値テキスト"/>
        <xdr:cNvSpPr txBox="1"/>
      </xdr:nvSpPr>
      <xdr:spPr>
        <a:xfrm>
          <a:off x="22212300" y="633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2685</xdr:rowOff>
    </xdr:from>
    <xdr:to>
      <xdr:col>112</xdr:col>
      <xdr:colOff>38100</xdr:colOff>
      <xdr:row>37</xdr:row>
      <xdr:rowOff>104285</xdr:rowOff>
    </xdr:to>
    <xdr:sp macro="" textlink="">
      <xdr:nvSpPr>
        <xdr:cNvPr id="771" name="楕円 770"/>
        <xdr:cNvSpPr/>
      </xdr:nvSpPr>
      <xdr:spPr>
        <a:xfrm>
          <a:off x="21272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95412</xdr:rowOff>
    </xdr:from>
    <xdr:ext cx="469744" cy="259045"/>
    <xdr:sp macro="" textlink="">
      <xdr:nvSpPr>
        <xdr:cNvPr id="772" name="テキスト ボックス 771"/>
        <xdr:cNvSpPr txBox="1"/>
      </xdr:nvSpPr>
      <xdr:spPr>
        <a:xfrm>
          <a:off x="21088428" y="64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163685</xdr:rowOff>
    </xdr:from>
    <xdr:to>
      <xdr:col>107</xdr:col>
      <xdr:colOff>101600</xdr:colOff>
      <xdr:row>37</xdr:row>
      <xdr:rowOff>93835</xdr:rowOff>
    </xdr:to>
    <xdr:sp macro="" textlink="">
      <xdr:nvSpPr>
        <xdr:cNvPr id="773" name="楕円 772"/>
        <xdr:cNvSpPr/>
      </xdr:nvSpPr>
      <xdr:spPr>
        <a:xfrm>
          <a:off x="20383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84962</xdr:rowOff>
    </xdr:from>
    <xdr:ext cx="469744" cy="259045"/>
    <xdr:sp macro="" textlink="">
      <xdr:nvSpPr>
        <xdr:cNvPr id="774" name="テキスト ボックス 773"/>
        <xdr:cNvSpPr txBox="1"/>
      </xdr:nvSpPr>
      <xdr:spPr>
        <a:xfrm>
          <a:off x="20199428" y="642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159439</xdr:rowOff>
    </xdr:from>
    <xdr:to>
      <xdr:col>102</xdr:col>
      <xdr:colOff>165100</xdr:colOff>
      <xdr:row>37</xdr:row>
      <xdr:rowOff>89589</xdr:rowOff>
    </xdr:to>
    <xdr:sp macro="" textlink="">
      <xdr:nvSpPr>
        <xdr:cNvPr id="775" name="楕円 774"/>
        <xdr:cNvSpPr/>
      </xdr:nvSpPr>
      <xdr:spPr>
        <a:xfrm>
          <a:off x="194945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80716</xdr:rowOff>
    </xdr:from>
    <xdr:ext cx="469744" cy="259045"/>
    <xdr:sp macro="" textlink="">
      <xdr:nvSpPr>
        <xdr:cNvPr id="776" name="テキスト ボックス 775"/>
        <xdr:cNvSpPr txBox="1"/>
      </xdr:nvSpPr>
      <xdr:spPr>
        <a:xfrm>
          <a:off x="19310428" y="64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149316</xdr:rowOff>
    </xdr:from>
    <xdr:to>
      <xdr:col>98</xdr:col>
      <xdr:colOff>38100</xdr:colOff>
      <xdr:row>37</xdr:row>
      <xdr:rowOff>79466</xdr:rowOff>
    </xdr:to>
    <xdr:sp macro="" textlink="">
      <xdr:nvSpPr>
        <xdr:cNvPr id="777" name="楕円 776"/>
        <xdr:cNvSpPr/>
      </xdr:nvSpPr>
      <xdr:spPr>
        <a:xfrm>
          <a:off x="18605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70593</xdr:rowOff>
    </xdr:from>
    <xdr:ext cx="469744" cy="259045"/>
    <xdr:sp macro="" textlink="">
      <xdr:nvSpPr>
        <xdr:cNvPr id="778" name="テキスト ボックス 777"/>
        <xdr:cNvSpPr txBox="1"/>
      </xdr:nvSpPr>
      <xdr:spPr>
        <a:xfrm>
          <a:off x="18421428"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8" name="テキスト ボックス 79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0" name="テキスト ボックス 79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4" name="直線コネクタ 803"/>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5" name="貸付金最小値テキスト"/>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6" name="直線コネクタ 805"/>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7" name="貸付金最大値テキスト"/>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8" name="直線コネクタ 807"/>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95461</xdr:rowOff>
    </xdr:from>
    <xdr:to>
      <xdr:col>116</xdr:col>
      <xdr:colOff>63500</xdr:colOff>
      <xdr:row>59</xdr:row>
      <xdr:rowOff>95602</xdr:rowOff>
    </xdr:to>
    <xdr:cxnSp macro="">
      <xdr:nvCxnSpPr>
        <xdr:cNvPr id="809" name="直線コネクタ 808"/>
        <xdr:cNvCxnSpPr/>
      </xdr:nvCxnSpPr>
      <xdr:spPr>
        <a:xfrm flipV="1">
          <a:off x="21323300" y="10211011"/>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0" name="貸付金平均値テキスト"/>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1" name="フローチャート: 判断 810"/>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95265</xdr:rowOff>
    </xdr:from>
    <xdr:to>
      <xdr:col>111</xdr:col>
      <xdr:colOff>177800</xdr:colOff>
      <xdr:row>59</xdr:row>
      <xdr:rowOff>95602</xdr:rowOff>
    </xdr:to>
    <xdr:cxnSp macro="">
      <xdr:nvCxnSpPr>
        <xdr:cNvPr id="812" name="直線コネクタ 811"/>
        <xdr:cNvCxnSpPr/>
      </xdr:nvCxnSpPr>
      <xdr:spPr>
        <a:xfrm>
          <a:off x="20434300" y="10210815"/>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3" name="フローチャート: 判断 812"/>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4" name="テキスト ボックス 813"/>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94916</xdr:rowOff>
    </xdr:from>
    <xdr:to>
      <xdr:col>107</xdr:col>
      <xdr:colOff>50800</xdr:colOff>
      <xdr:row>59</xdr:row>
      <xdr:rowOff>95265</xdr:rowOff>
    </xdr:to>
    <xdr:cxnSp macro="">
      <xdr:nvCxnSpPr>
        <xdr:cNvPr id="815" name="直線コネクタ 814"/>
        <xdr:cNvCxnSpPr/>
      </xdr:nvCxnSpPr>
      <xdr:spPr>
        <a:xfrm>
          <a:off x="19545300" y="1021046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6" name="フローチャート: 判断 815"/>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7" name="テキスト ボックス 816"/>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94742</xdr:rowOff>
    </xdr:from>
    <xdr:to>
      <xdr:col>102</xdr:col>
      <xdr:colOff>114300</xdr:colOff>
      <xdr:row>59</xdr:row>
      <xdr:rowOff>94916</xdr:rowOff>
    </xdr:to>
    <xdr:cxnSp macro="">
      <xdr:nvCxnSpPr>
        <xdr:cNvPr id="818" name="直線コネクタ 817"/>
        <xdr:cNvCxnSpPr/>
      </xdr:nvCxnSpPr>
      <xdr:spPr>
        <a:xfrm>
          <a:off x="18656300" y="10210292"/>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9" name="フローチャート: 判断 818"/>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0" name="テキスト ボックス 819"/>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1" name="フローチャート: 判断 820"/>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2" name="テキスト ボックス 821"/>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44661</xdr:rowOff>
    </xdr:from>
    <xdr:to>
      <xdr:col>116</xdr:col>
      <xdr:colOff>114300</xdr:colOff>
      <xdr:row>59</xdr:row>
      <xdr:rowOff>146261</xdr:rowOff>
    </xdr:to>
    <xdr:sp macro="" textlink="">
      <xdr:nvSpPr>
        <xdr:cNvPr id="828" name="楕円 827"/>
        <xdr:cNvSpPr/>
      </xdr:nvSpPr>
      <xdr:spPr>
        <a:xfrm>
          <a:off x="22110700" y="10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131038</xdr:rowOff>
    </xdr:from>
    <xdr:ext cx="378565" cy="259045"/>
    <xdr:sp macro="" textlink="">
      <xdr:nvSpPr>
        <xdr:cNvPr id="829" name="貸付金該当値テキスト"/>
        <xdr:cNvSpPr txBox="1"/>
      </xdr:nvSpPr>
      <xdr:spPr>
        <a:xfrm>
          <a:off x="22212300" y="1007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44802</xdr:rowOff>
    </xdr:from>
    <xdr:to>
      <xdr:col>112</xdr:col>
      <xdr:colOff>38100</xdr:colOff>
      <xdr:row>59</xdr:row>
      <xdr:rowOff>146402</xdr:rowOff>
    </xdr:to>
    <xdr:sp macro="" textlink="">
      <xdr:nvSpPr>
        <xdr:cNvPr id="830" name="楕円 829"/>
        <xdr:cNvSpPr/>
      </xdr:nvSpPr>
      <xdr:spPr>
        <a:xfrm>
          <a:off x="21272500" y="101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137529</xdr:rowOff>
    </xdr:from>
    <xdr:ext cx="378565" cy="259045"/>
    <xdr:sp macro="" textlink="">
      <xdr:nvSpPr>
        <xdr:cNvPr id="831" name="テキスト ボックス 830"/>
        <xdr:cNvSpPr txBox="1"/>
      </xdr:nvSpPr>
      <xdr:spPr>
        <a:xfrm>
          <a:off x="21134017" y="1025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44465</xdr:rowOff>
    </xdr:from>
    <xdr:to>
      <xdr:col>107</xdr:col>
      <xdr:colOff>101600</xdr:colOff>
      <xdr:row>59</xdr:row>
      <xdr:rowOff>146065</xdr:rowOff>
    </xdr:to>
    <xdr:sp macro="" textlink="">
      <xdr:nvSpPr>
        <xdr:cNvPr id="832" name="楕円 831"/>
        <xdr:cNvSpPr/>
      </xdr:nvSpPr>
      <xdr:spPr>
        <a:xfrm>
          <a:off x="20383500" y="101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137192</xdr:rowOff>
    </xdr:from>
    <xdr:ext cx="378565" cy="259045"/>
    <xdr:sp macro="" textlink="">
      <xdr:nvSpPr>
        <xdr:cNvPr id="833" name="テキスト ボックス 832"/>
        <xdr:cNvSpPr txBox="1"/>
      </xdr:nvSpPr>
      <xdr:spPr>
        <a:xfrm>
          <a:off x="20245017" y="102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44116</xdr:rowOff>
    </xdr:from>
    <xdr:to>
      <xdr:col>102</xdr:col>
      <xdr:colOff>165100</xdr:colOff>
      <xdr:row>59</xdr:row>
      <xdr:rowOff>145716</xdr:rowOff>
    </xdr:to>
    <xdr:sp macro="" textlink="">
      <xdr:nvSpPr>
        <xdr:cNvPr id="834" name="楕円 833"/>
        <xdr:cNvSpPr/>
      </xdr:nvSpPr>
      <xdr:spPr>
        <a:xfrm>
          <a:off x="19494500" y="101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136843</xdr:rowOff>
    </xdr:from>
    <xdr:ext cx="378565" cy="259045"/>
    <xdr:sp macro="" textlink="">
      <xdr:nvSpPr>
        <xdr:cNvPr id="835" name="テキスト ボックス 834"/>
        <xdr:cNvSpPr txBox="1"/>
      </xdr:nvSpPr>
      <xdr:spPr>
        <a:xfrm>
          <a:off x="19356017" y="1025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43942</xdr:rowOff>
    </xdr:from>
    <xdr:to>
      <xdr:col>98</xdr:col>
      <xdr:colOff>38100</xdr:colOff>
      <xdr:row>59</xdr:row>
      <xdr:rowOff>145542</xdr:rowOff>
    </xdr:to>
    <xdr:sp macro="" textlink="">
      <xdr:nvSpPr>
        <xdr:cNvPr id="836" name="楕円 835"/>
        <xdr:cNvSpPr/>
      </xdr:nvSpPr>
      <xdr:spPr>
        <a:xfrm>
          <a:off x="18605500" y="101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136669</xdr:rowOff>
    </xdr:from>
    <xdr:ext cx="378565" cy="259045"/>
    <xdr:sp macro="" textlink="">
      <xdr:nvSpPr>
        <xdr:cNvPr id="837" name="テキスト ボックス 836"/>
        <xdr:cNvSpPr txBox="1"/>
      </xdr:nvSpPr>
      <xdr:spPr>
        <a:xfrm>
          <a:off x="18467017" y="1025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2" name="直線コネクタ 861"/>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3" name="繰出金最小値テキスト"/>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4" name="直線コネクタ 863"/>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5"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6" name="直線コネクタ 865"/>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91312</xdr:rowOff>
    </xdr:from>
    <xdr:to>
      <xdr:col>116</xdr:col>
      <xdr:colOff>63500</xdr:colOff>
      <xdr:row>76</xdr:row>
      <xdr:rowOff>118974</xdr:rowOff>
    </xdr:to>
    <xdr:cxnSp macro="">
      <xdr:nvCxnSpPr>
        <xdr:cNvPr id="867" name="直線コネクタ 866"/>
        <xdr:cNvCxnSpPr/>
      </xdr:nvCxnSpPr>
      <xdr:spPr>
        <a:xfrm flipV="1">
          <a:off x="21323300" y="13121512"/>
          <a:ext cx="8382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68" name="繰出金平均値テキスト"/>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9" name="フローチャート: 判断 868"/>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118974</xdr:rowOff>
    </xdr:from>
    <xdr:to>
      <xdr:col>111</xdr:col>
      <xdr:colOff>177800</xdr:colOff>
      <xdr:row>76</xdr:row>
      <xdr:rowOff>138785</xdr:rowOff>
    </xdr:to>
    <xdr:cxnSp macro="">
      <xdr:nvCxnSpPr>
        <xdr:cNvPr id="870" name="直線コネクタ 869"/>
        <xdr:cNvCxnSpPr/>
      </xdr:nvCxnSpPr>
      <xdr:spPr>
        <a:xfrm flipV="1">
          <a:off x="20434300" y="1314917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1" name="フローチャート: 判断 870"/>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2" name="テキスト ボックス 871"/>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138785</xdr:rowOff>
    </xdr:from>
    <xdr:to>
      <xdr:col>107</xdr:col>
      <xdr:colOff>50800</xdr:colOff>
      <xdr:row>76</xdr:row>
      <xdr:rowOff>164922</xdr:rowOff>
    </xdr:to>
    <xdr:cxnSp macro="">
      <xdr:nvCxnSpPr>
        <xdr:cNvPr id="873" name="直線コネクタ 872"/>
        <xdr:cNvCxnSpPr/>
      </xdr:nvCxnSpPr>
      <xdr:spPr>
        <a:xfrm flipV="1">
          <a:off x="19545300" y="13168985"/>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4" name="フローチャート: 判断 873"/>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5" name="テキスト ボックス 874"/>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164922</xdr:rowOff>
    </xdr:from>
    <xdr:to>
      <xdr:col>102</xdr:col>
      <xdr:colOff>114300</xdr:colOff>
      <xdr:row>77</xdr:row>
      <xdr:rowOff>10885</xdr:rowOff>
    </xdr:to>
    <xdr:cxnSp macro="">
      <xdr:nvCxnSpPr>
        <xdr:cNvPr id="876" name="直線コネクタ 875"/>
        <xdr:cNvCxnSpPr/>
      </xdr:nvCxnSpPr>
      <xdr:spPr>
        <a:xfrm flipV="1">
          <a:off x="18656300" y="13195122"/>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7" name="フローチャート: 判断 876"/>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8" name="テキスト ボックス 877"/>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9" name="フローチャート: 判断 878"/>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0" name="テキスト ボックス 879"/>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40512</xdr:rowOff>
    </xdr:from>
    <xdr:to>
      <xdr:col>116</xdr:col>
      <xdr:colOff>114300</xdr:colOff>
      <xdr:row>76</xdr:row>
      <xdr:rowOff>142112</xdr:rowOff>
    </xdr:to>
    <xdr:sp macro="" textlink="">
      <xdr:nvSpPr>
        <xdr:cNvPr id="886" name="楕円 885"/>
        <xdr:cNvSpPr/>
      </xdr:nvSpPr>
      <xdr:spPr>
        <a:xfrm>
          <a:off x="22110700" y="13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18939</xdr:rowOff>
    </xdr:from>
    <xdr:ext cx="534377" cy="259045"/>
    <xdr:sp macro="" textlink="">
      <xdr:nvSpPr>
        <xdr:cNvPr id="887" name="繰出金該当値テキスト"/>
        <xdr:cNvSpPr txBox="1"/>
      </xdr:nvSpPr>
      <xdr:spPr>
        <a:xfrm>
          <a:off x="22212300" y="1304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68174</xdr:rowOff>
    </xdr:from>
    <xdr:to>
      <xdr:col>112</xdr:col>
      <xdr:colOff>38100</xdr:colOff>
      <xdr:row>76</xdr:row>
      <xdr:rowOff>169774</xdr:rowOff>
    </xdr:to>
    <xdr:sp macro="" textlink="">
      <xdr:nvSpPr>
        <xdr:cNvPr id="888" name="楕円 887"/>
        <xdr:cNvSpPr/>
      </xdr:nvSpPr>
      <xdr:spPr>
        <a:xfrm>
          <a:off x="212725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160901</xdr:rowOff>
    </xdr:from>
    <xdr:ext cx="534377" cy="259045"/>
    <xdr:sp macro="" textlink="">
      <xdr:nvSpPr>
        <xdr:cNvPr id="889" name="テキスト ボックス 888"/>
        <xdr:cNvSpPr txBox="1"/>
      </xdr:nvSpPr>
      <xdr:spPr>
        <a:xfrm>
          <a:off x="21056111" y="131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87985</xdr:rowOff>
    </xdr:from>
    <xdr:to>
      <xdr:col>107</xdr:col>
      <xdr:colOff>101600</xdr:colOff>
      <xdr:row>77</xdr:row>
      <xdr:rowOff>18135</xdr:rowOff>
    </xdr:to>
    <xdr:sp macro="" textlink="">
      <xdr:nvSpPr>
        <xdr:cNvPr id="890" name="楕円 889"/>
        <xdr:cNvSpPr/>
      </xdr:nvSpPr>
      <xdr:spPr>
        <a:xfrm>
          <a:off x="20383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9262</xdr:rowOff>
    </xdr:from>
    <xdr:ext cx="534377" cy="259045"/>
    <xdr:sp macro="" textlink="">
      <xdr:nvSpPr>
        <xdr:cNvPr id="891" name="テキスト ボックス 890"/>
        <xdr:cNvSpPr txBox="1"/>
      </xdr:nvSpPr>
      <xdr:spPr>
        <a:xfrm>
          <a:off x="20167111"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114122</xdr:rowOff>
    </xdr:from>
    <xdr:to>
      <xdr:col>102</xdr:col>
      <xdr:colOff>165100</xdr:colOff>
      <xdr:row>77</xdr:row>
      <xdr:rowOff>44272</xdr:rowOff>
    </xdr:to>
    <xdr:sp macro="" textlink="">
      <xdr:nvSpPr>
        <xdr:cNvPr id="892" name="楕円 891"/>
        <xdr:cNvSpPr/>
      </xdr:nvSpPr>
      <xdr:spPr>
        <a:xfrm>
          <a:off x="194945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35399</xdr:rowOff>
    </xdr:from>
    <xdr:ext cx="534377" cy="259045"/>
    <xdr:sp macro="" textlink="">
      <xdr:nvSpPr>
        <xdr:cNvPr id="893" name="テキスト ボックス 892"/>
        <xdr:cNvSpPr txBox="1"/>
      </xdr:nvSpPr>
      <xdr:spPr>
        <a:xfrm>
          <a:off x="19278111" y="132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131535</xdr:rowOff>
    </xdr:from>
    <xdr:to>
      <xdr:col>98</xdr:col>
      <xdr:colOff>38100</xdr:colOff>
      <xdr:row>77</xdr:row>
      <xdr:rowOff>61685</xdr:rowOff>
    </xdr:to>
    <xdr:sp macro="" textlink="">
      <xdr:nvSpPr>
        <xdr:cNvPr id="894" name="楕円 893"/>
        <xdr:cNvSpPr/>
      </xdr:nvSpPr>
      <xdr:spPr>
        <a:xfrm>
          <a:off x="18605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52812</xdr:rowOff>
    </xdr:from>
    <xdr:ext cx="534377" cy="259045"/>
    <xdr:sp macro="" textlink="">
      <xdr:nvSpPr>
        <xdr:cNvPr id="895" name="テキスト ボックス 894"/>
        <xdr:cNvSpPr txBox="1"/>
      </xdr:nvSpPr>
      <xdr:spPr>
        <a:xfrm>
          <a:off x="18389111" y="13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本市は平成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市町村の合併を行い類似団体で最も広い市域を有するため、普通建設事業費（うち更新整備）、維持補修費及び災害復旧事業費は類似団体と比較して一人当たりコストが高い状況となっている。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66,170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8,563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新清掃工場整備や福祉交流センター大規模改修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となったことなどによるものである。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108,997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12,221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）となっており、類似団体内では最もコストが低い。前年度比コスト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の要因として、新型コロナウイルス感染症の影響による子育て世帯への特別給付金支給事業の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なったことが挙げられる。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33,123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5,635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）となっており、類似団体内では低コストである。前年度比コスト増の要因として、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介護施設等物価高騰対策費助成事業や子育て世帯生活支援特別給付金支給事業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皆増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59690</xdr:rowOff>
    </xdr:from>
    <xdr:to>
      <xdr:col>24</xdr:col>
      <xdr:colOff>63500</xdr:colOff>
      <xdr:row>36</xdr:row>
      <xdr:rowOff>92347</xdr:rowOff>
    </xdr:to>
    <xdr:cxnSp macro="">
      <xdr:nvCxnSpPr>
        <xdr:cNvPr id="63" name="直線コネクタ 62"/>
        <xdr:cNvCxnSpPr/>
      </xdr:nvCxnSpPr>
      <xdr:spPr>
        <a:xfrm flipV="1">
          <a:off x="3797300" y="62318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89081</xdr:rowOff>
    </xdr:from>
    <xdr:to>
      <xdr:col>19</xdr:col>
      <xdr:colOff>177800</xdr:colOff>
      <xdr:row>36</xdr:row>
      <xdr:rowOff>92347</xdr:rowOff>
    </xdr:to>
    <xdr:cxnSp macro="">
      <xdr:nvCxnSpPr>
        <xdr:cNvPr id="66" name="直線コネクタ 65"/>
        <xdr:cNvCxnSpPr/>
      </xdr:nvCxnSpPr>
      <xdr:spPr>
        <a:xfrm>
          <a:off x="2908300" y="62612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87449</xdr:rowOff>
    </xdr:from>
    <xdr:to>
      <xdr:col>15</xdr:col>
      <xdr:colOff>50800</xdr:colOff>
      <xdr:row>36</xdr:row>
      <xdr:rowOff>89081</xdr:rowOff>
    </xdr:to>
    <xdr:cxnSp macro="">
      <xdr:nvCxnSpPr>
        <xdr:cNvPr id="69" name="直線コネクタ 68"/>
        <xdr:cNvCxnSpPr/>
      </xdr:nvCxnSpPr>
      <xdr:spPr>
        <a:xfrm>
          <a:off x="2019300" y="62596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87449</xdr:rowOff>
    </xdr:from>
    <xdr:to>
      <xdr:col>10</xdr:col>
      <xdr:colOff>114300</xdr:colOff>
      <xdr:row>36</xdr:row>
      <xdr:rowOff>92347</xdr:rowOff>
    </xdr:to>
    <xdr:cxnSp macro="">
      <xdr:nvCxnSpPr>
        <xdr:cNvPr id="72" name="直線コネクタ 71"/>
        <xdr:cNvCxnSpPr/>
      </xdr:nvCxnSpPr>
      <xdr:spPr>
        <a:xfrm flipV="1">
          <a:off x="1130300" y="62596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xdr:rowOff>
    </xdr:from>
    <xdr:to>
      <xdr:col>24</xdr:col>
      <xdr:colOff>114300</xdr:colOff>
      <xdr:row>36</xdr:row>
      <xdr:rowOff>110490</xdr:rowOff>
    </xdr:to>
    <xdr:sp macro="" textlink="">
      <xdr:nvSpPr>
        <xdr:cNvPr id="82" name="楕円 81"/>
        <xdr:cNvSpPr/>
      </xdr:nvSpPr>
      <xdr:spPr>
        <a:xfrm>
          <a:off x="4584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469744" cy="259045"/>
    <xdr:sp macro="" textlink="">
      <xdr:nvSpPr>
        <xdr:cNvPr id="83" name="議会費該当値テキスト"/>
        <xdr:cNvSpPr txBox="1"/>
      </xdr:nvSpPr>
      <xdr:spPr>
        <a:xfrm>
          <a:off x="4686300"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41547</xdr:rowOff>
    </xdr:from>
    <xdr:to>
      <xdr:col>20</xdr:col>
      <xdr:colOff>38100</xdr:colOff>
      <xdr:row>36</xdr:row>
      <xdr:rowOff>143147</xdr:rowOff>
    </xdr:to>
    <xdr:sp macro="" textlink="">
      <xdr:nvSpPr>
        <xdr:cNvPr id="84" name="楕円 83"/>
        <xdr:cNvSpPr/>
      </xdr:nvSpPr>
      <xdr:spPr>
        <a:xfrm>
          <a:off x="3746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134274</xdr:rowOff>
    </xdr:from>
    <xdr:ext cx="469744" cy="259045"/>
    <xdr:sp macro="" textlink="">
      <xdr:nvSpPr>
        <xdr:cNvPr id="85" name="テキスト ボックス 84"/>
        <xdr:cNvSpPr txBox="1"/>
      </xdr:nvSpPr>
      <xdr:spPr>
        <a:xfrm>
          <a:off x="3562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38281</xdr:rowOff>
    </xdr:from>
    <xdr:to>
      <xdr:col>15</xdr:col>
      <xdr:colOff>101600</xdr:colOff>
      <xdr:row>36</xdr:row>
      <xdr:rowOff>139881</xdr:rowOff>
    </xdr:to>
    <xdr:sp macro="" textlink="">
      <xdr:nvSpPr>
        <xdr:cNvPr id="86" name="楕円 85"/>
        <xdr:cNvSpPr/>
      </xdr:nvSpPr>
      <xdr:spPr>
        <a:xfrm>
          <a:off x="2857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131008</xdr:rowOff>
    </xdr:from>
    <xdr:ext cx="469744" cy="259045"/>
    <xdr:sp macro="" textlink="">
      <xdr:nvSpPr>
        <xdr:cNvPr id="87" name="テキスト ボックス 86"/>
        <xdr:cNvSpPr txBox="1"/>
      </xdr:nvSpPr>
      <xdr:spPr>
        <a:xfrm>
          <a:off x="2673428" y="630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36649</xdr:rowOff>
    </xdr:from>
    <xdr:to>
      <xdr:col>10</xdr:col>
      <xdr:colOff>165100</xdr:colOff>
      <xdr:row>36</xdr:row>
      <xdr:rowOff>138249</xdr:rowOff>
    </xdr:to>
    <xdr:sp macro="" textlink="">
      <xdr:nvSpPr>
        <xdr:cNvPr id="88" name="楕円 87"/>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129376</xdr:rowOff>
    </xdr:from>
    <xdr:ext cx="469744" cy="259045"/>
    <xdr:sp macro="" textlink="">
      <xdr:nvSpPr>
        <xdr:cNvPr id="89" name="テキスト ボックス 88"/>
        <xdr:cNvSpPr txBox="1"/>
      </xdr:nvSpPr>
      <xdr:spPr>
        <a:xfrm>
          <a:off x="1784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41547</xdr:rowOff>
    </xdr:from>
    <xdr:to>
      <xdr:col>6</xdr:col>
      <xdr:colOff>38100</xdr:colOff>
      <xdr:row>36</xdr:row>
      <xdr:rowOff>143147</xdr:rowOff>
    </xdr:to>
    <xdr:sp macro="" textlink="">
      <xdr:nvSpPr>
        <xdr:cNvPr id="90" name="楕円 89"/>
        <xdr:cNvSpPr/>
      </xdr:nvSpPr>
      <xdr:spPr>
        <a:xfrm>
          <a:off x="1079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134274</xdr:rowOff>
    </xdr:from>
    <xdr:ext cx="469744" cy="259045"/>
    <xdr:sp macro="" textlink="">
      <xdr:nvSpPr>
        <xdr:cNvPr id="91" name="テキスト ボックス 90"/>
        <xdr:cNvSpPr txBox="1"/>
      </xdr:nvSpPr>
      <xdr:spPr>
        <a:xfrm>
          <a:off x="895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114198</xdr:rowOff>
    </xdr:from>
    <xdr:to>
      <xdr:col>24</xdr:col>
      <xdr:colOff>63500</xdr:colOff>
      <xdr:row>58</xdr:row>
      <xdr:rowOff>120942</xdr:rowOff>
    </xdr:to>
    <xdr:cxnSp macro="">
      <xdr:nvCxnSpPr>
        <xdr:cNvPr id="121" name="直線コネクタ 120"/>
        <xdr:cNvCxnSpPr/>
      </xdr:nvCxnSpPr>
      <xdr:spPr>
        <a:xfrm flipV="1">
          <a:off x="3797300" y="10058298"/>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90640</xdr:rowOff>
    </xdr:from>
    <xdr:to>
      <xdr:col>19</xdr:col>
      <xdr:colOff>177800</xdr:colOff>
      <xdr:row>58</xdr:row>
      <xdr:rowOff>120942</xdr:rowOff>
    </xdr:to>
    <xdr:cxnSp macro="">
      <xdr:nvCxnSpPr>
        <xdr:cNvPr id="124" name="直線コネクタ 123"/>
        <xdr:cNvCxnSpPr/>
      </xdr:nvCxnSpPr>
      <xdr:spPr>
        <a:xfrm>
          <a:off x="2908300" y="8834590"/>
          <a:ext cx="889000" cy="12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90640</xdr:rowOff>
    </xdr:from>
    <xdr:to>
      <xdr:col>15</xdr:col>
      <xdr:colOff>50800</xdr:colOff>
      <xdr:row>59</xdr:row>
      <xdr:rowOff>59982</xdr:rowOff>
    </xdr:to>
    <xdr:cxnSp macro="">
      <xdr:nvCxnSpPr>
        <xdr:cNvPr id="127" name="直線コネクタ 126"/>
        <xdr:cNvCxnSpPr/>
      </xdr:nvCxnSpPr>
      <xdr:spPr>
        <a:xfrm flipV="1">
          <a:off x="2019300" y="8834590"/>
          <a:ext cx="889000" cy="13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59982</xdr:rowOff>
    </xdr:from>
    <xdr:to>
      <xdr:col>10</xdr:col>
      <xdr:colOff>114300</xdr:colOff>
      <xdr:row>59</xdr:row>
      <xdr:rowOff>71895</xdr:rowOff>
    </xdr:to>
    <xdr:cxnSp macro="">
      <xdr:nvCxnSpPr>
        <xdr:cNvPr id="130" name="直線コネクタ 129"/>
        <xdr:cNvCxnSpPr/>
      </xdr:nvCxnSpPr>
      <xdr:spPr>
        <a:xfrm flipV="1">
          <a:off x="1130300" y="10175532"/>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63398</xdr:rowOff>
    </xdr:from>
    <xdr:to>
      <xdr:col>24</xdr:col>
      <xdr:colOff>114300</xdr:colOff>
      <xdr:row>58</xdr:row>
      <xdr:rowOff>164998</xdr:rowOff>
    </xdr:to>
    <xdr:sp macro="" textlink="">
      <xdr:nvSpPr>
        <xdr:cNvPr id="140" name="楕円 139"/>
        <xdr:cNvSpPr/>
      </xdr:nvSpPr>
      <xdr:spPr>
        <a:xfrm>
          <a:off x="4584700" y="100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41825</xdr:rowOff>
    </xdr:from>
    <xdr:ext cx="534377" cy="259045"/>
    <xdr:sp macro="" textlink="">
      <xdr:nvSpPr>
        <xdr:cNvPr id="141" name="総務費該当値テキスト"/>
        <xdr:cNvSpPr txBox="1"/>
      </xdr:nvSpPr>
      <xdr:spPr>
        <a:xfrm>
          <a:off x="4686300" y="99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70142</xdr:rowOff>
    </xdr:from>
    <xdr:to>
      <xdr:col>20</xdr:col>
      <xdr:colOff>38100</xdr:colOff>
      <xdr:row>59</xdr:row>
      <xdr:rowOff>292</xdr:rowOff>
    </xdr:to>
    <xdr:sp macro="" textlink="">
      <xdr:nvSpPr>
        <xdr:cNvPr id="142" name="楕円 141"/>
        <xdr:cNvSpPr/>
      </xdr:nvSpPr>
      <xdr:spPr>
        <a:xfrm>
          <a:off x="3746500" y="100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162869</xdr:rowOff>
    </xdr:from>
    <xdr:ext cx="534377" cy="259045"/>
    <xdr:sp macro="" textlink="">
      <xdr:nvSpPr>
        <xdr:cNvPr id="143" name="テキスト ボックス 142"/>
        <xdr:cNvSpPr txBox="1"/>
      </xdr:nvSpPr>
      <xdr:spPr>
        <a:xfrm>
          <a:off x="3530111" y="101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39840</xdr:rowOff>
    </xdr:from>
    <xdr:to>
      <xdr:col>15</xdr:col>
      <xdr:colOff>101600</xdr:colOff>
      <xdr:row>51</xdr:row>
      <xdr:rowOff>141440</xdr:rowOff>
    </xdr:to>
    <xdr:sp macro="" textlink="">
      <xdr:nvSpPr>
        <xdr:cNvPr id="144" name="楕円 143"/>
        <xdr:cNvSpPr/>
      </xdr:nvSpPr>
      <xdr:spPr>
        <a:xfrm>
          <a:off x="2857500" y="87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157967</xdr:rowOff>
    </xdr:from>
    <xdr:ext cx="599010" cy="259045"/>
    <xdr:sp macro="" textlink="">
      <xdr:nvSpPr>
        <xdr:cNvPr id="145" name="テキスト ボックス 144"/>
        <xdr:cNvSpPr txBox="1"/>
      </xdr:nvSpPr>
      <xdr:spPr>
        <a:xfrm>
          <a:off x="2608795" y="85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9182</xdr:rowOff>
    </xdr:from>
    <xdr:to>
      <xdr:col>10</xdr:col>
      <xdr:colOff>165100</xdr:colOff>
      <xdr:row>59</xdr:row>
      <xdr:rowOff>110782</xdr:rowOff>
    </xdr:to>
    <xdr:sp macro="" textlink="">
      <xdr:nvSpPr>
        <xdr:cNvPr id="146" name="楕円 145"/>
        <xdr:cNvSpPr/>
      </xdr:nvSpPr>
      <xdr:spPr>
        <a:xfrm>
          <a:off x="1968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101909</xdr:rowOff>
    </xdr:from>
    <xdr:ext cx="534377" cy="259045"/>
    <xdr:sp macro="" textlink="">
      <xdr:nvSpPr>
        <xdr:cNvPr id="147" name="テキスト ボックス 146"/>
        <xdr:cNvSpPr txBox="1"/>
      </xdr:nvSpPr>
      <xdr:spPr>
        <a:xfrm>
          <a:off x="1752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21095</xdr:rowOff>
    </xdr:from>
    <xdr:to>
      <xdr:col>6</xdr:col>
      <xdr:colOff>38100</xdr:colOff>
      <xdr:row>59</xdr:row>
      <xdr:rowOff>122695</xdr:rowOff>
    </xdr:to>
    <xdr:sp macro="" textlink="">
      <xdr:nvSpPr>
        <xdr:cNvPr id="148" name="楕円 147"/>
        <xdr:cNvSpPr/>
      </xdr:nvSpPr>
      <xdr:spPr>
        <a:xfrm>
          <a:off x="1079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113822</xdr:rowOff>
    </xdr:from>
    <xdr:ext cx="534377" cy="259045"/>
    <xdr:sp macro="" textlink="">
      <xdr:nvSpPr>
        <xdr:cNvPr id="149" name="テキスト ボックス 148"/>
        <xdr:cNvSpPr txBox="1"/>
      </xdr:nvSpPr>
      <xdr:spPr>
        <a:xfrm>
          <a:off x="863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10343</xdr:rowOff>
    </xdr:from>
    <xdr:to>
      <xdr:col>24</xdr:col>
      <xdr:colOff>62865</xdr:colOff>
      <xdr:row>76</xdr:row>
      <xdr:rowOff>135097</xdr:rowOff>
    </xdr:to>
    <xdr:cxnSp macro="">
      <xdr:nvCxnSpPr>
        <xdr:cNvPr id="174" name="直線コネクタ 173"/>
        <xdr:cNvCxnSpPr/>
      </xdr:nvCxnSpPr>
      <xdr:spPr>
        <a:xfrm flipV="1">
          <a:off x="4633595" y="12011843"/>
          <a:ext cx="1270" cy="115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138924</xdr:rowOff>
    </xdr:from>
    <xdr:ext cx="599010" cy="259045"/>
    <xdr:sp macro="" textlink="">
      <xdr:nvSpPr>
        <xdr:cNvPr id="175" name="民生費最小値テキスト"/>
        <xdr:cNvSpPr txBox="1"/>
      </xdr:nvSpPr>
      <xdr:spPr>
        <a:xfrm>
          <a:off x="4686300" y="1316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135097</xdr:rowOff>
    </xdr:from>
    <xdr:to>
      <xdr:col>24</xdr:col>
      <xdr:colOff>152400</xdr:colOff>
      <xdr:row>76</xdr:row>
      <xdr:rowOff>135097</xdr:rowOff>
    </xdr:to>
    <xdr:cxnSp macro="">
      <xdr:nvCxnSpPr>
        <xdr:cNvPr id="176" name="直線コネクタ 175"/>
        <xdr:cNvCxnSpPr/>
      </xdr:nvCxnSpPr>
      <xdr:spPr>
        <a:xfrm>
          <a:off x="4546600" y="131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128470</xdr:rowOff>
    </xdr:from>
    <xdr:ext cx="599010" cy="259045"/>
    <xdr:sp macro="" textlink="">
      <xdr:nvSpPr>
        <xdr:cNvPr id="177" name="民生費最大値テキスト"/>
        <xdr:cNvSpPr txBox="1"/>
      </xdr:nvSpPr>
      <xdr:spPr>
        <a:xfrm>
          <a:off x="4686300" y="117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10343</xdr:rowOff>
    </xdr:from>
    <xdr:to>
      <xdr:col>24</xdr:col>
      <xdr:colOff>152400</xdr:colOff>
      <xdr:row>70</xdr:row>
      <xdr:rowOff>10343</xdr:rowOff>
    </xdr:to>
    <xdr:cxnSp macro="">
      <xdr:nvCxnSpPr>
        <xdr:cNvPr id="178" name="直線コネクタ 177"/>
        <xdr:cNvCxnSpPr/>
      </xdr:nvCxnSpPr>
      <xdr:spPr>
        <a:xfrm>
          <a:off x="4546600" y="1201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63477</xdr:rowOff>
    </xdr:from>
    <xdr:to>
      <xdr:col>24</xdr:col>
      <xdr:colOff>63500</xdr:colOff>
      <xdr:row>76</xdr:row>
      <xdr:rowOff>135097</xdr:rowOff>
    </xdr:to>
    <xdr:cxnSp macro="">
      <xdr:nvCxnSpPr>
        <xdr:cNvPr id="179" name="直線コネクタ 178"/>
        <xdr:cNvCxnSpPr/>
      </xdr:nvCxnSpPr>
      <xdr:spPr>
        <a:xfrm>
          <a:off x="3797300" y="13093677"/>
          <a:ext cx="838200" cy="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107738</xdr:rowOff>
    </xdr:from>
    <xdr:ext cx="599010" cy="259045"/>
    <xdr:sp macro="" textlink="">
      <xdr:nvSpPr>
        <xdr:cNvPr id="180" name="民生費平均値テキスト"/>
        <xdr:cNvSpPr txBox="1"/>
      </xdr:nvSpPr>
      <xdr:spPr>
        <a:xfrm>
          <a:off x="4686300" y="12452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84861</xdr:rowOff>
    </xdr:from>
    <xdr:to>
      <xdr:col>24</xdr:col>
      <xdr:colOff>114300</xdr:colOff>
      <xdr:row>74</xdr:row>
      <xdr:rowOff>15011</xdr:rowOff>
    </xdr:to>
    <xdr:sp macro="" textlink="">
      <xdr:nvSpPr>
        <xdr:cNvPr id="181" name="フローチャート: 判断 180"/>
        <xdr:cNvSpPr/>
      </xdr:nvSpPr>
      <xdr:spPr>
        <a:xfrm>
          <a:off x="4584700" y="126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63477</xdr:rowOff>
    </xdr:from>
    <xdr:to>
      <xdr:col>19</xdr:col>
      <xdr:colOff>177800</xdr:colOff>
      <xdr:row>77</xdr:row>
      <xdr:rowOff>92929</xdr:rowOff>
    </xdr:to>
    <xdr:cxnSp macro="">
      <xdr:nvCxnSpPr>
        <xdr:cNvPr id="182" name="直線コネクタ 181"/>
        <xdr:cNvCxnSpPr/>
      </xdr:nvCxnSpPr>
      <xdr:spPr>
        <a:xfrm flipV="1">
          <a:off x="2908300" y="13093677"/>
          <a:ext cx="889000" cy="20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63190</xdr:rowOff>
    </xdr:from>
    <xdr:to>
      <xdr:col>20</xdr:col>
      <xdr:colOff>38100</xdr:colOff>
      <xdr:row>73</xdr:row>
      <xdr:rowOff>164790</xdr:rowOff>
    </xdr:to>
    <xdr:sp macro="" textlink="">
      <xdr:nvSpPr>
        <xdr:cNvPr id="183" name="フローチャート: 判断 182"/>
        <xdr:cNvSpPr/>
      </xdr:nvSpPr>
      <xdr:spPr>
        <a:xfrm>
          <a:off x="3746500" y="1257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9867</xdr:rowOff>
    </xdr:from>
    <xdr:ext cx="599010" cy="259045"/>
    <xdr:sp macro="" textlink="">
      <xdr:nvSpPr>
        <xdr:cNvPr id="184" name="テキスト ボックス 183"/>
        <xdr:cNvSpPr txBox="1"/>
      </xdr:nvSpPr>
      <xdr:spPr>
        <a:xfrm>
          <a:off x="3497795" y="1235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92929</xdr:rowOff>
    </xdr:from>
    <xdr:to>
      <xdr:col>15</xdr:col>
      <xdr:colOff>50800</xdr:colOff>
      <xdr:row>77</xdr:row>
      <xdr:rowOff>153614</xdr:rowOff>
    </xdr:to>
    <xdr:cxnSp macro="">
      <xdr:nvCxnSpPr>
        <xdr:cNvPr id="185" name="直線コネクタ 184"/>
        <xdr:cNvCxnSpPr/>
      </xdr:nvCxnSpPr>
      <xdr:spPr>
        <a:xfrm flipV="1">
          <a:off x="2019300" y="13294579"/>
          <a:ext cx="8890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92626</xdr:rowOff>
    </xdr:from>
    <xdr:to>
      <xdr:col>15</xdr:col>
      <xdr:colOff>101600</xdr:colOff>
      <xdr:row>75</xdr:row>
      <xdr:rowOff>22776</xdr:rowOff>
    </xdr:to>
    <xdr:sp macro="" textlink="">
      <xdr:nvSpPr>
        <xdr:cNvPr id="186" name="フローチャート: 判断 185"/>
        <xdr:cNvSpPr/>
      </xdr:nvSpPr>
      <xdr:spPr>
        <a:xfrm>
          <a:off x="2857500" y="127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39303</xdr:rowOff>
    </xdr:from>
    <xdr:ext cx="599010" cy="259045"/>
    <xdr:sp macro="" textlink="">
      <xdr:nvSpPr>
        <xdr:cNvPr id="187" name="テキスト ボックス 186"/>
        <xdr:cNvSpPr txBox="1"/>
      </xdr:nvSpPr>
      <xdr:spPr>
        <a:xfrm>
          <a:off x="2608795" y="125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153614</xdr:rowOff>
    </xdr:from>
    <xdr:to>
      <xdr:col>10</xdr:col>
      <xdr:colOff>114300</xdr:colOff>
      <xdr:row>78</xdr:row>
      <xdr:rowOff>25057</xdr:rowOff>
    </xdr:to>
    <xdr:cxnSp macro="">
      <xdr:nvCxnSpPr>
        <xdr:cNvPr id="188" name="直線コネクタ 187"/>
        <xdr:cNvCxnSpPr/>
      </xdr:nvCxnSpPr>
      <xdr:spPr>
        <a:xfrm flipV="1">
          <a:off x="1130300" y="13355264"/>
          <a:ext cx="8890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143924</xdr:rowOff>
    </xdr:from>
    <xdr:to>
      <xdr:col>10</xdr:col>
      <xdr:colOff>165100</xdr:colOff>
      <xdr:row>75</xdr:row>
      <xdr:rowOff>74074</xdr:rowOff>
    </xdr:to>
    <xdr:sp macro="" textlink="">
      <xdr:nvSpPr>
        <xdr:cNvPr id="189" name="フローチャート: 判断 188"/>
        <xdr:cNvSpPr/>
      </xdr:nvSpPr>
      <xdr:spPr>
        <a:xfrm>
          <a:off x="1968500" y="1283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90601</xdr:rowOff>
    </xdr:from>
    <xdr:ext cx="599010" cy="259045"/>
    <xdr:sp macro="" textlink="">
      <xdr:nvSpPr>
        <xdr:cNvPr id="190" name="テキスト ボックス 189"/>
        <xdr:cNvSpPr txBox="1"/>
      </xdr:nvSpPr>
      <xdr:spPr>
        <a:xfrm>
          <a:off x="1719795" y="1260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17928</xdr:rowOff>
    </xdr:from>
    <xdr:to>
      <xdr:col>6</xdr:col>
      <xdr:colOff>38100</xdr:colOff>
      <xdr:row>75</xdr:row>
      <xdr:rowOff>119528</xdr:rowOff>
    </xdr:to>
    <xdr:sp macro="" textlink="">
      <xdr:nvSpPr>
        <xdr:cNvPr id="191" name="フローチャート: 判断 190"/>
        <xdr:cNvSpPr/>
      </xdr:nvSpPr>
      <xdr:spPr>
        <a:xfrm>
          <a:off x="10795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136055</xdr:rowOff>
    </xdr:from>
    <xdr:ext cx="599010" cy="259045"/>
    <xdr:sp macro="" textlink="">
      <xdr:nvSpPr>
        <xdr:cNvPr id="192" name="テキスト ボックス 191"/>
        <xdr:cNvSpPr txBox="1"/>
      </xdr:nvSpPr>
      <xdr:spPr>
        <a:xfrm>
          <a:off x="830795" y="126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84297</xdr:rowOff>
    </xdr:from>
    <xdr:to>
      <xdr:col>24</xdr:col>
      <xdr:colOff>114300</xdr:colOff>
      <xdr:row>77</xdr:row>
      <xdr:rowOff>14447</xdr:rowOff>
    </xdr:to>
    <xdr:sp macro="" textlink="">
      <xdr:nvSpPr>
        <xdr:cNvPr id="198" name="楕円 197"/>
        <xdr:cNvSpPr/>
      </xdr:nvSpPr>
      <xdr:spPr>
        <a:xfrm>
          <a:off x="4584700" y="131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170674</xdr:rowOff>
    </xdr:from>
    <xdr:ext cx="599010" cy="259045"/>
    <xdr:sp macro="" textlink="">
      <xdr:nvSpPr>
        <xdr:cNvPr id="199" name="民生費該当値テキスト"/>
        <xdr:cNvSpPr txBox="1"/>
      </xdr:nvSpPr>
      <xdr:spPr>
        <a:xfrm>
          <a:off x="4686300" y="1302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12677</xdr:rowOff>
    </xdr:from>
    <xdr:to>
      <xdr:col>20</xdr:col>
      <xdr:colOff>38100</xdr:colOff>
      <xdr:row>76</xdr:row>
      <xdr:rowOff>114277</xdr:rowOff>
    </xdr:to>
    <xdr:sp macro="" textlink="">
      <xdr:nvSpPr>
        <xdr:cNvPr id="200" name="楕円 199"/>
        <xdr:cNvSpPr/>
      </xdr:nvSpPr>
      <xdr:spPr>
        <a:xfrm>
          <a:off x="3746500" y="130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105404</xdr:rowOff>
    </xdr:from>
    <xdr:ext cx="599010" cy="259045"/>
    <xdr:sp macro="" textlink="">
      <xdr:nvSpPr>
        <xdr:cNvPr id="201" name="テキスト ボックス 200"/>
        <xdr:cNvSpPr txBox="1"/>
      </xdr:nvSpPr>
      <xdr:spPr>
        <a:xfrm>
          <a:off x="3497795" y="131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42129</xdr:rowOff>
    </xdr:from>
    <xdr:to>
      <xdr:col>15</xdr:col>
      <xdr:colOff>101600</xdr:colOff>
      <xdr:row>77</xdr:row>
      <xdr:rowOff>143729</xdr:rowOff>
    </xdr:to>
    <xdr:sp macro="" textlink="">
      <xdr:nvSpPr>
        <xdr:cNvPr id="202" name="楕円 201"/>
        <xdr:cNvSpPr/>
      </xdr:nvSpPr>
      <xdr:spPr>
        <a:xfrm>
          <a:off x="2857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134856</xdr:rowOff>
    </xdr:from>
    <xdr:ext cx="599010" cy="259045"/>
    <xdr:sp macro="" textlink="">
      <xdr:nvSpPr>
        <xdr:cNvPr id="203" name="テキスト ボックス 202"/>
        <xdr:cNvSpPr txBox="1"/>
      </xdr:nvSpPr>
      <xdr:spPr>
        <a:xfrm>
          <a:off x="2608795" y="133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102814</xdr:rowOff>
    </xdr:from>
    <xdr:to>
      <xdr:col>10</xdr:col>
      <xdr:colOff>165100</xdr:colOff>
      <xdr:row>78</xdr:row>
      <xdr:rowOff>32964</xdr:rowOff>
    </xdr:to>
    <xdr:sp macro="" textlink="">
      <xdr:nvSpPr>
        <xdr:cNvPr id="204" name="楕円 203"/>
        <xdr:cNvSpPr/>
      </xdr:nvSpPr>
      <xdr:spPr>
        <a:xfrm>
          <a:off x="1968500" y="133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24091</xdr:rowOff>
    </xdr:from>
    <xdr:ext cx="599010" cy="259045"/>
    <xdr:sp macro="" textlink="">
      <xdr:nvSpPr>
        <xdr:cNvPr id="205" name="テキスト ボックス 204"/>
        <xdr:cNvSpPr txBox="1"/>
      </xdr:nvSpPr>
      <xdr:spPr>
        <a:xfrm>
          <a:off x="1719795" y="133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145707</xdr:rowOff>
    </xdr:from>
    <xdr:to>
      <xdr:col>6</xdr:col>
      <xdr:colOff>38100</xdr:colOff>
      <xdr:row>78</xdr:row>
      <xdr:rowOff>75857</xdr:rowOff>
    </xdr:to>
    <xdr:sp macro="" textlink="">
      <xdr:nvSpPr>
        <xdr:cNvPr id="206" name="楕円 205"/>
        <xdr:cNvSpPr/>
      </xdr:nvSpPr>
      <xdr:spPr>
        <a:xfrm>
          <a:off x="1079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66984</xdr:rowOff>
    </xdr:from>
    <xdr:ext cx="599010" cy="259045"/>
    <xdr:sp macro="" textlink="">
      <xdr:nvSpPr>
        <xdr:cNvPr id="207" name="テキスト ボックス 206"/>
        <xdr:cNvSpPr txBox="1"/>
      </xdr:nvSpPr>
      <xdr:spPr>
        <a:xfrm>
          <a:off x="830795" y="134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6" name="直線コネクタ 235"/>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7" name="衛生費最小値テキスト"/>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8" name="直線コネクタ 237"/>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9" name="衛生費最大値テキスト"/>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40" name="直線コネクタ 239"/>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96265</xdr:rowOff>
    </xdr:from>
    <xdr:to>
      <xdr:col>24</xdr:col>
      <xdr:colOff>63500</xdr:colOff>
      <xdr:row>97</xdr:row>
      <xdr:rowOff>55375</xdr:rowOff>
    </xdr:to>
    <xdr:cxnSp macro="">
      <xdr:nvCxnSpPr>
        <xdr:cNvPr id="241" name="直線コネクタ 240"/>
        <xdr:cNvCxnSpPr/>
      </xdr:nvCxnSpPr>
      <xdr:spPr>
        <a:xfrm flipV="1">
          <a:off x="3797300" y="16555465"/>
          <a:ext cx="838200" cy="1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2" name="衛生費平均値テキスト"/>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3" name="フローチャート: 判断 242"/>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55375</xdr:rowOff>
    </xdr:from>
    <xdr:to>
      <xdr:col>19</xdr:col>
      <xdr:colOff>177800</xdr:colOff>
      <xdr:row>98</xdr:row>
      <xdr:rowOff>102609</xdr:rowOff>
    </xdr:to>
    <xdr:cxnSp macro="">
      <xdr:nvCxnSpPr>
        <xdr:cNvPr id="244" name="直線コネクタ 243"/>
        <xdr:cNvCxnSpPr/>
      </xdr:nvCxnSpPr>
      <xdr:spPr>
        <a:xfrm flipV="1">
          <a:off x="2908300" y="16686025"/>
          <a:ext cx="889000" cy="2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5" name="フローチャート: 判断 244"/>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48293</xdr:rowOff>
    </xdr:from>
    <xdr:ext cx="534377" cy="259045"/>
    <xdr:sp macro="" textlink="">
      <xdr:nvSpPr>
        <xdr:cNvPr id="246" name="テキスト ボックス 245"/>
        <xdr:cNvSpPr txBox="1"/>
      </xdr:nvSpPr>
      <xdr:spPr>
        <a:xfrm>
          <a:off x="3530111" y="161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52118</xdr:rowOff>
    </xdr:from>
    <xdr:to>
      <xdr:col>15</xdr:col>
      <xdr:colOff>50800</xdr:colOff>
      <xdr:row>98</xdr:row>
      <xdr:rowOff>102609</xdr:rowOff>
    </xdr:to>
    <xdr:cxnSp macro="">
      <xdr:nvCxnSpPr>
        <xdr:cNvPr id="247" name="直線コネクタ 246"/>
        <xdr:cNvCxnSpPr/>
      </xdr:nvCxnSpPr>
      <xdr:spPr>
        <a:xfrm>
          <a:off x="2019300" y="16854218"/>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8" name="フローチャート: 判断 247"/>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153306</xdr:rowOff>
    </xdr:from>
    <xdr:ext cx="534377" cy="259045"/>
    <xdr:sp macro="" textlink="">
      <xdr:nvSpPr>
        <xdr:cNvPr id="249" name="テキスト ボックス 248"/>
        <xdr:cNvSpPr txBox="1"/>
      </xdr:nvSpPr>
      <xdr:spPr>
        <a:xfrm>
          <a:off x="2641111"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52118</xdr:rowOff>
    </xdr:from>
    <xdr:to>
      <xdr:col>10</xdr:col>
      <xdr:colOff>114300</xdr:colOff>
      <xdr:row>99</xdr:row>
      <xdr:rowOff>7713</xdr:rowOff>
    </xdr:to>
    <xdr:cxnSp macro="">
      <xdr:nvCxnSpPr>
        <xdr:cNvPr id="250" name="直線コネクタ 249"/>
        <xdr:cNvCxnSpPr/>
      </xdr:nvCxnSpPr>
      <xdr:spPr>
        <a:xfrm flipV="1">
          <a:off x="1130300" y="16854218"/>
          <a:ext cx="8890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51" name="フローチャート: 判断 250"/>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2" name="テキスト ボックス 251"/>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3" name="フローチャート: 判断 252"/>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4" name="テキスト ボックス 253"/>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60" name="楕円 259"/>
        <xdr:cNvSpPr/>
      </xdr:nvSpPr>
      <xdr:spPr>
        <a:xfrm>
          <a:off x="45847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23892</xdr:rowOff>
    </xdr:from>
    <xdr:ext cx="534377" cy="259045"/>
    <xdr:sp macro="" textlink="">
      <xdr:nvSpPr>
        <xdr:cNvPr id="261" name="衛生費該当値テキスト"/>
        <xdr:cNvSpPr txBox="1"/>
      </xdr:nvSpPr>
      <xdr:spPr>
        <a:xfrm>
          <a:off x="4686300"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4575</xdr:rowOff>
    </xdr:from>
    <xdr:to>
      <xdr:col>20</xdr:col>
      <xdr:colOff>38100</xdr:colOff>
      <xdr:row>97</xdr:row>
      <xdr:rowOff>106175</xdr:rowOff>
    </xdr:to>
    <xdr:sp macro="" textlink="">
      <xdr:nvSpPr>
        <xdr:cNvPr id="262" name="楕円 261"/>
        <xdr:cNvSpPr/>
      </xdr:nvSpPr>
      <xdr:spPr>
        <a:xfrm>
          <a:off x="3746500" y="166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97302</xdr:rowOff>
    </xdr:from>
    <xdr:ext cx="534377" cy="259045"/>
    <xdr:sp macro="" textlink="">
      <xdr:nvSpPr>
        <xdr:cNvPr id="263" name="テキスト ボックス 262"/>
        <xdr:cNvSpPr txBox="1"/>
      </xdr:nvSpPr>
      <xdr:spPr>
        <a:xfrm>
          <a:off x="3530111" y="1672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51809</xdr:rowOff>
    </xdr:from>
    <xdr:to>
      <xdr:col>15</xdr:col>
      <xdr:colOff>101600</xdr:colOff>
      <xdr:row>98</xdr:row>
      <xdr:rowOff>153409</xdr:rowOff>
    </xdr:to>
    <xdr:sp macro="" textlink="">
      <xdr:nvSpPr>
        <xdr:cNvPr id="264" name="楕円 263"/>
        <xdr:cNvSpPr/>
      </xdr:nvSpPr>
      <xdr:spPr>
        <a:xfrm>
          <a:off x="2857500" y="168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144536</xdr:rowOff>
    </xdr:from>
    <xdr:ext cx="534377" cy="259045"/>
    <xdr:sp macro="" textlink="">
      <xdr:nvSpPr>
        <xdr:cNvPr id="265" name="テキスト ボックス 264"/>
        <xdr:cNvSpPr txBox="1"/>
      </xdr:nvSpPr>
      <xdr:spPr>
        <a:xfrm>
          <a:off x="2641111" y="1694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1318</xdr:rowOff>
    </xdr:from>
    <xdr:to>
      <xdr:col>10</xdr:col>
      <xdr:colOff>165100</xdr:colOff>
      <xdr:row>98</xdr:row>
      <xdr:rowOff>102918</xdr:rowOff>
    </xdr:to>
    <xdr:sp macro="" textlink="">
      <xdr:nvSpPr>
        <xdr:cNvPr id="266" name="楕円 265"/>
        <xdr:cNvSpPr/>
      </xdr:nvSpPr>
      <xdr:spPr>
        <a:xfrm>
          <a:off x="1968500" y="168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119445</xdr:rowOff>
    </xdr:from>
    <xdr:ext cx="534377" cy="259045"/>
    <xdr:sp macro="" textlink="">
      <xdr:nvSpPr>
        <xdr:cNvPr id="267" name="テキスト ボックス 266"/>
        <xdr:cNvSpPr txBox="1"/>
      </xdr:nvSpPr>
      <xdr:spPr>
        <a:xfrm>
          <a:off x="1752111" y="165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128363</xdr:rowOff>
    </xdr:from>
    <xdr:to>
      <xdr:col>6</xdr:col>
      <xdr:colOff>38100</xdr:colOff>
      <xdr:row>99</xdr:row>
      <xdr:rowOff>58513</xdr:rowOff>
    </xdr:to>
    <xdr:sp macro="" textlink="">
      <xdr:nvSpPr>
        <xdr:cNvPr id="268" name="楕円 267"/>
        <xdr:cNvSpPr/>
      </xdr:nvSpPr>
      <xdr:spPr>
        <a:xfrm>
          <a:off x="1079500" y="169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75040</xdr:rowOff>
    </xdr:from>
    <xdr:ext cx="534377" cy="259045"/>
    <xdr:sp macro="" textlink="">
      <xdr:nvSpPr>
        <xdr:cNvPr id="269" name="テキスト ボックス 268"/>
        <xdr:cNvSpPr txBox="1"/>
      </xdr:nvSpPr>
      <xdr:spPr>
        <a:xfrm>
          <a:off x="863111" y="167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3" name="直線コネクタ 292"/>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4" name="労働費最小値テキスト"/>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5" name="直線コネクタ 294"/>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6" name="労働費最大値テキスト"/>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7" name="直線コネクタ 296"/>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35</xdr:row>
      <xdr:rowOff>110490</xdr:rowOff>
    </xdr:to>
    <xdr:cxnSp macro="">
      <xdr:nvCxnSpPr>
        <xdr:cNvPr id="298" name="直線コネクタ 297"/>
        <xdr:cNvCxnSpPr/>
      </xdr:nvCxnSpPr>
      <xdr:spPr>
        <a:xfrm flipV="1">
          <a:off x="9639300" y="5934710"/>
          <a:ext cx="8382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9" name="労働費平均値テキスト"/>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300" name="フローチャート: 判断 299"/>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8890</xdr:rowOff>
    </xdr:from>
    <xdr:to>
      <xdr:col>50</xdr:col>
      <xdr:colOff>114300</xdr:colOff>
      <xdr:row>35</xdr:row>
      <xdr:rowOff>110490</xdr:rowOff>
    </xdr:to>
    <xdr:cxnSp macro="">
      <xdr:nvCxnSpPr>
        <xdr:cNvPr id="301" name="直線コネクタ 300"/>
        <xdr:cNvCxnSpPr/>
      </xdr:nvCxnSpPr>
      <xdr:spPr>
        <a:xfrm>
          <a:off x="8750300" y="600964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2" name="フローチャート: 判断 301"/>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3" name="テキスト ボックス 302"/>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8890</xdr:rowOff>
    </xdr:from>
    <xdr:to>
      <xdr:col>45</xdr:col>
      <xdr:colOff>177800</xdr:colOff>
      <xdr:row>35</xdr:row>
      <xdr:rowOff>148590</xdr:rowOff>
    </xdr:to>
    <xdr:cxnSp macro="">
      <xdr:nvCxnSpPr>
        <xdr:cNvPr id="304" name="直線コネクタ 303"/>
        <xdr:cNvCxnSpPr/>
      </xdr:nvCxnSpPr>
      <xdr:spPr>
        <a:xfrm flipV="1">
          <a:off x="7861300" y="600964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5" name="フローチャート: 判断 304"/>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6" name="テキスト ボックス 305"/>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109220</xdr:rowOff>
    </xdr:from>
    <xdr:to>
      <xdr:col>41</xdr:col>
      <xdr:colOff>50800</xdr:colOff>
      <xdr:row>35</xdr:row>
      <xdr:rowOff>148590</xdr:rowOff>
    </xdr:to>
    <xdr:cxnSp macro="">
      <xdr:nvCxnSpPr>
        <xdr:cNvPr id="307" name="直線コネクタ 306"/>
        <xdr:cNvCxnSpPr/>
      </xdr:nvCxnSpPr>
      <xdr:spPr>
        <a:xfrm>
          <a:off x="6972300" y="610997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8" name="フローチャート: 判断 307"/>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9" name="テキスト ボックス 308"/>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10" name="フローチャート: 判断 309"/>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11" name="テキスト ボックス 310"/>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54610</xdr:rowOff>
    </xdr:from>
    <xdr:to>
      <xdr:col>55</xdr:col>
      <xdr:colOff>50800</xdr:colOff>
      <xdr:row>34</xdr:row>
      <xdr:rowOff>156210</xdr:rowOff>
    </xdr:to>
    <xdr:sp macro="" textlink="">
      <xdr:nvSpPr>
        <xdr:cNvPr id="317" name="楕円 316"/>
        <xdr:cNvSpPr/>
      </xdr:nvSpPr>
      <xdr:spPr>
        <a:xfrm>
          <a:off x="10426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77487</xdr:rowOff>
    </xdr:from>
    <xdr:ext cx="378565" cy="259045"/>
    <xdr:sp macro="" textlink="">
      <xdr:nvSpPr>
        <xdr:cNvPr id="318" name="労働費該当値テキスト"/>
        <xdr:cNvSpPr txBox="1"/>
      </xdr:nvSpPr>
      <xdr:spPr>
        <a:xfrm>
          <a:off x="10528300"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59690</xdr:rowOff>
    </xdr:from>
    <xdr:to>
      <xdr:col>50</xdr:col>
      <xdr:colOff>165100</xdr:colOff>
      <xdr:row>35</xdr:row>
      <xdr:rowOff>161290</xdr:rowOff>
    </xdr:to>
    <xdr:sp macro="" textlink="">
      <xdr:nvSpPr>
        <xdr:cNvPr id="319" name="楕円 318"/>
        <xdr:cNvSpPr/>
      </xdr:nvSpPr>
      <xdr:spPr>
        <a:xfrm>
          <a:off x="958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6367</xdr:rowOff>
    </xdr:from>
    <xdr:ext cx="378565" cy="259045"/>
    <xdr:sp macro="" textlink="">
      <xdr:nvSpPr>
        <xdr:cNvPr id="320" name="テキスト ボックス 319"/>
        <xdr:cNvSpPr txBox="1"/>
      </xdr:nvSpPr>
      <xdr:spPr>
        <a:xfrm>
          <a:off x="9450017" y="583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129540</xdr:rowOff>
    </xdr:from>
    <xdr:to>
      <xdr:col>46</xdr:col>
      <xdr:colOff>38100</xdr:colOff>
      <xdr:row>35</xdr:row>
      <xdr:rowOff>59690</xdr:rowOff>
    </xdr:to>
    <xdr:sp macro="" textlink="">
      <xdr:nvSpPr>
        <xdr:cNvPr id="321" name="楕円 320"/>
        <xdr:cNvSpPr/>
      </xdr:nvSpPr>
      <xdr:spPr>
        <a:xfrm>
          <a:off x="8699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76217</xdr:rowOff>
    </xdr:from>
    <xdr:ext cx="378565" cy="259045"/>
    <xdr:sp macro="" textlink="">
      <xdr:nvSpPr>
        <xdr:cNvPr id="322" name="テキスト ボックス 321"/>
        <xdr:cNvSpPr txBox="1"/>
      </xdr:nvSpPr>
      <xdr:spPr>
        <a:xfrm>
          <a:off x="8561017" y="573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97790</xdr:rowOff>
    </xdr:from>
    <xdr:to>
      <xdr:col>41</xdr:col>
      <xdr:colOff>101600</xdr:colOff>
      <xdr:row>36</xdr:row>
      <xdr:rowOff>27940</xdr:rowOff>
    </xdr:to>
    <xdr:sp macro="" textlink="">
      <xdr:nvSpPr>
        <xdr:cNvPr id="323" name="楕円 322"/>
        <xdr:cNvSpPr/>
      </xdr:nvSpPr>
      <xdr:spPr>
        <a:xfrm>
          <a:off x="781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44467</xdr:rowOff>
    </xdr:from>
    <xdr:ext cx="378565" cy="259045"/>
    <xdr:sp macro="" textlink="">
      <xdr:nvSpPr>
        <xdr:cNvPr id="324" name="テキスト ボックス 323"/>
        <xdr:cNvSpPr txBox="1"/>
      </xdr:nvSpPr>
      <xdr:spPr>
        <a:xfrm>
          <a:off x="7672017" y="587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58420</xdr:rowOff>
    </xdr:from>
    <xdr:to>
      <xdr:col>36</xdr:col>
      <xdr:colOff>165100</xdr:colOff>
      <xdr:row>35</xdr:row>
      <xdr:rowOff>160020</xdr:rowOff>
    </xdr:to>
    <xdr:sp macro="" textlink="">
      <xdr:nvSpPr>
        <xdr:cNvPr id="325" name="楕円 324"/>
        <xdr:cNvSpPr/>
      </xdr:nvSpPr>
      <xdr:spPr>
        <a:xfrm>
          <a:off x="6921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5097</xdr:rowOff>
    </xdr:from>
    <xdr:ext cx="378565" cy="259045"/>
    <xdr:sp macro="" textlink="">
      <xdr:nvSpPr>
        <xdr:cNvPr id="326" name="テキスト ボックス 325"/>
        <xdr:cNvSpPr txBox="1"/>
      </xdr:nvSpPr>
      <xdr:spPr>
        <a:xfrm>
          <a:off x="6783017" y="583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50" name="直線コネクタ 349"/>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51"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2" name="直線コネクタ 351"/>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3" name="農林水産業費最大値テキスト"/>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4" name="直線コネクタ 353"/>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95250</xdr:rowOff>
    </xdr:from>
    <xdr:to>
      <xdr:col>55</xdr:col>
      <xdr:colOff>0</xdr:colOff>
      <xdr:row>54</xdr:row>
      <xdr:rowOff>24511</xdr:rowOff>
    </xdr:to>
    <xdr:cxnSp macro="">
      <xdr:nvCxnSpPr>
        <xdr:cNvPr id="355" name="直線コネクタ 354"/>
        <xdr:cNvCxnSpPr/>
      </xdr:nvCxnSpPr>
      <xdr:spPr>
        <a:xfrm>
          <a:off x="9639300" y="9010650"/>
          <a:ext cx="838200" cy="2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6" name="農林水産業費平均値テキスト"/>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7" name="フローチャート: 判断 356"/>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62103</xdr:rowOff>
    </xdr:from>
    <xdr:to>
      <xdr:col>50</xdr:col>
      <xdr:colOff>114300</xdr:colOff>
      <xdr:row>52</xdr:row>
      <xdr:rowOff>95250</xdr:rowOff>
    </xdr:to>
    <xdr:cxnSp macro="">
      <xdr:nvCxnSpPr>
        <xdr:cNvPr id="358" name="直線コネクタ 357"/>
        <xdr:cNvCxnSpPr/>
      </xdr:nvCxnSpPr>
      <xdr:spPr>
        <a:xfrm>
          <a:off x="8750300" y="897750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9" name="フローチャート: 判断 358"/>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60" name="テキスト ボックス 359"/>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62103</xdr:rowOff>
    </xdr:from>
    <xdr:to>
      <xdr:col>45</xdr:col>
      <xdr:colOff>177800</xdr:colOff>
      <xdr:row>53</xdr:row>
      <xdr:rowOff>50038</xdr:rowOff>
    </xdr:to>
    <xdr:cxnSp macro="">
      <xdr:nvCxnSpPr>
        <xdr:cNvPr id="361" name="直線コネクタ 360"/>
        <xdr:cNvCxnSpPr/>
      </xdr:nvCxnSpPr>
      <xdr:spPr>
        <a:xfrm flipV="1">
          <a:off x="7861300" y="8977503"/>
          <a:ext cx="8890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2" name="フローチャート: 判断 361"/>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3" name="テキスト ボックス 362"/>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50038</xdr:rowOff>
    </xdr:from>
    <xdr:to>
      <xdr:col>41</xdr:col>
      <xdr:colOff>50800</xdr:colOff>
      <xdr:row>54</xdr:row>
      <xdr:rowOff>88138</xdr:rowOff>
    </xdr:to>
    <xdr:cxnSp macro="">
      <xdr:nvCxnSpPr>
        <xdr:cNvPr id="364" name="直線コネクタ 363"/>
        <xdr:cNvCxnSpPr/>
      </xdr:nvCxnSpPr>
      <xdr:spPr>
        <a:xfrm flipV="1">
          <a:off x="6972300" y="9136888"/>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6" name="テキスト ボックス 365"/>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7" name="フローチャート: 判断 366"/>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8" name="テキスト ボックス 367"/>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145161</xdr:rowOff>
    </xdr:from>
    <xdr:to>
      <xdr:col>55</xdr:col>
      <xdr:colOff>50800</xdr:colOff>
      <xdr:row>54</xdr:row>
      <xdr:rowOff>75311</xdr:rowOff>
    </xdr:to>
    <xdr:sp macro="" textlink="">
      <xdr:nvSpPr>
        <xdr:cNvPr id="374" name="楕円 373"/>
        <xdr:cNvSpPr/>
      </xdr:nvSpPr>
      <xdr:spPr>
        <a:xfrm>
          <a:off x="10426700" y="9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168038</xdr:rowOff>
    </xdr:from>
    <xdr:ext cx="469744" cy="259045"/>
    <xdr:sp macro="" textlink="">
      <xdr:nvSpPr>
        <xdr:cNvPr id="375" name="農林水産業費該当値テキスト"/>
        <xdr:cNvSpPr txBox="1"/>
      </xdr:nvSpPr>
      <xdr:spPr>
        <a:xfrm>
          <a:off x="10528300" y="908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44450</xdr:rowOff>
    </xdr:from>
    <xdr:to>
      <xdr:col>50</xdr:col>
      <xdr:colOff>165100</xdr:colOff>
      <xdr:row>52</xdr:row>
      <xdr:rowOff>146050</xdr:rowOff>
    </xdr:to>
    <xdr:sp macro="" textlink="">
      <xdr:nvSpPr>
        <xdr:cNvPr id="376" name="楕円 375"/>
        <xdr:cNvSpPr/>
      </xdr:nvSpPr>
      <xdr:spPr>
        <a:xfrm>
          <a:off x="9588500" y="89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162577</xdr:rowOff>
    </xdr:from>
    <xdr:ext cx="469744" cy="259045"/>
    <xdr:sp macro="" textlink="">
      <xdr:nvSpPr>
        <xdr:cNvPr id="377" name="テキスト ボックス 376"/>
        <xdr:cNvSpPr txBox="1"/>
      </xdr:nvSpPr>
      <xdr:spPr>
        <a:xfrm>
          <a:off x="9404428" y="873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11303</xdr:rowOff>
    </xdr:from>
    <xdr:to>
      <xdr:col>46</xdr:col>
      <xdr:colOff>38100</xdr:colOff>
      <xdr:row>52</xdr:row>
      <xdr:rowOff>112903</xdr:rowOff>
    </xdr:to>
    <xdr:sp macro="" textlink="">
      <xdr:nvSpPr>
        <xdr:cNvPr id="378" name="楕円 377"/>
        <xdr:cNvSpPr/>
      </xdr:nvSpPr>
      <xdr:spPr>
        <a:xfrm>
          <a:off x="8699500" y="8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129430</xdr:rowOff>
    </xdr:from>
    <xdr:ext cx="469744" cy="259045"/>
    <xdr:sp macro="" textlink="">
      <xdr:nvSpPr>
        <xdr:cNvPr id="379" name="テキスト ボックス 378"/>
        <xdr:cNvSpPr txBox="1"/>
      </xdr:nvSpPr>
      <xdr:spPr>
        <a:xfrm>
          <a:off x="8515428" y="870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170688</xdr:rowOff>
    </xdr:from>
    <xdr:to>
      <xdr:col>41</xdr:col>
      <xdr:colOff>101600</xdr:colOff>
      <xdr:row>53</xdr:row>
      <xdr:rowOff>100838</xdr:rowOff>
    </xdr:to>
    <xdr:sp macro="" textlink="">
      <xdr:nvSpPr>
        <xdr:cNvPr id="380" name="楕円 379"/>
        <xdr:cNvSpPr/>
      </xdr:nvSpPr>
      <xdr:spPr>
        <a:xfrm>
          <a:off x="7810500" y="9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117365</xdr:rowOff>
    </xdr:from>
    <xdr:ext cx="469744" cy="259045"/>
    <xdr:sp macro="" textlink="">
      <xdr:nvSpPr>
        <xdr:cNvPr id="381" name="テキスト ボックス 380"/>
        <xdr:cNvSpPr txBox="1"/>
      </xdr:nvSpPr>
      <xdr:spPr>
        <a:xfrm>
          <a:off x="7626428" y="88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37338</xdr:rowOff>
    </xdr:from>
    <xdr:to>
      <xdr:col>36</xdr:col>
      <xdr:colOff>165100</xdr:colOff>
      <xdr:row>54</xdr:row>
      <xdr:rowOff>138938</xdr:rowOff>
    </xdr:to>
    <xdr:sp macro="" textlink="">
      <xdr:nvSpPr>
        <xdr:cNvPr id="382" name="楕円 381"/>
        <xdr:cNvSpPr/>
      </xdr:nvSpPr>
      <xdr:spPr>
        <a:xfrm>
          <a:off x="6921500" y="9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155465</xdr:rowOff>
    </xdr:from>
    <xdr:ext cx="469744" cy="259045"/>
    <xdr:sp macro="" textlink="">
      <xdr:nvSpPr>
        <xdr:cNvPr id="383" name="テキスト ボックス 382"/>
        <xdr:cNvSpPr txBox="1"/>
      </xdr:nvSpPr>
      <xdr:spPr>
        <a:xfrm>
          <a:off x="6737428" y="907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9" name="直線コネクタ 408"/>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10" name="商工費最小値テキスト"/>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11" name="直線コネクタ 410"/>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2" name="商工費最大値テキスト"/>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3" name="直線コネクタ 412"/>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118734</xdr:rowOff>
    </xdr:from>
    <xdr:to>
      <xdr:col>55</xdr:col>
      <xdr:colOff>0</xdr:colOff>
      <xdr:row>78</xdr:row>
      <xdr:rowOff>122707</xdr:rowOff>
    </xdr:to>
    <xdr:cxnSp macro="">
      <xdr:nvCxnSpPr>
        <xdr:cNvPr id="414" name="直線コネクタ 413"/>
        <xdr:cNvCxnSpPr/>
      </xdr:nvCxnSpPr>
      <xdr:spPr>
        <a:xfrm>
          <a:off x="9639300" y="13491834"/>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5" name="商工費平均値テキスト"/>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6" name="フローチャート: 判断 415"/>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114368</xdr:rowOff>
    </xdr:from>
    <xdr:to>
      <xdr:col>50</xdr:col>
      <xdr:colOff>114300</xdr:colOff>
      <xdr:row>78</xdr:row>
      <xdr:rowOff>118734</xdr:rowOff>
    </xdr:to>
    <xdr:cxnSp macro="">
      <xdr:nvCxnSpPr>
        <xdr:cNvPr id="417" name="直線コネクタ 416"/>
        <xdr:cNvCxnSpPr/>
      </xdr:nvCxnSpPr>
      <xdr:spPr>
        <a:xfrm>
          <a:off x="8750300" y="1348746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8" name="フローチャート: 判断 417"/>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9" name="テキスト ボックス 418"/>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77575</xdr:rowOff>
    </xdr:from>
    <xdr:to>
      <xdr:col>45</xdr:col>
      <xdr:colOff>177800</xdr:colOff>
      <xdr:row>78</xdr:row>
      <xdr:rowOff>114368</xdr:rowOff>
    </xdr:to>
    <xdr:cxnSp macro="">
      <xdr:nvCxnSpPr>
        <xdr:cNvPr id="420" name="直線コネクタ 419"/>
        <xdr:cNvCxnSpPr/>
      </xdr:nvCxnSpPr>
      <xdr:spPr>
        <a:xfrm>
          <a:off x="7861300" y="13450675"/>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21" name="フローチャート: 判断 420"/>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2" name="テキスト ボックス 421"/>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77575</xdr:rowOff>
    </xdr:from>
    <xdr:to>
      <xdr:col>41</xdr:col>
      <xdr:colOff>50800</xdr:colOff>
      <xdr:row>78</xdr:row>
      <xdr:rowOff>146003</xdr:rowOff>
    </xdr:to>
    <xdr:cxnSp macro="">
      <xdr:nvCxnSpPr>
        <xdr:cNvPr id="423" name="直線コネクタ 422"/>
        <xdr:cNvCxnSpPr/>
      </xdr:nvCxnSpPr>
      <xdr:spPr>
        <a:xfrm flipV="1">
          <a:off x="6972300" y="13450675"/>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4" name="フローチャート: 判断 423"/>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5" name="テキスト ボックス 424"/>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6" name="フローチャート: 判断 425"/>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7" name="テキスト ボックス 426"/>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71907</xdr:rowOff>
    </xdr:from>
    <xdr:to>
      <xdr:col>55</xdr:col>
      <xdr:colOff>50800</xdr:colOff>
      <xdr:row>79</xdr:row>
      <xdr:rowOff>2057</xdr:rowOff>
    </xdr:to>
    <xdr:sp macro="" textlink="">
      <xdr:nvSpPr>
        <xdr:cNvPr id="433" name="楕円 432"/>
        <xdr:cNvSpPr/>
      </xdr:nvSpPr>
      <xdr:spPr>
        <a:xfrm>
          <a:off x="104267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158284</xdr:rowOff>
    </xdr:from>
    <xdr:ext cx="534377" cy="259045"/>
    <xdr:sp macro="" textlink="">
      <xdr:nvSpPr>
        <xdr:cNvPr id="434" name="商工費該当値テキスト"/>
        <xdr:cNvSpPr txBox="1"/>
      </xdr:nvSpPr>
      <xdr:spPr>
        <a:xfrm>
          <a:off x="10528300" y="133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67934</xdr:rowOff>
    </xdr:from>
    <xdr:to>
      <xdr:col>50</xdr:col>
      <xdr:colOff>165100</xdr:colOff>
      <xdr:row>78</xdr:row>
      <xdr:rowOff>169534</xdr:rowOff>
    </xdr:to>
    <xdr:sp macro="" textlink="">
      <xdr:nvSpPr>
        <xdr:cNvPr id="435" name="楕円 434"/>
        <xdr:cNvSpPr/>
      </xdr:nvSpPr>
      <xdr:spPr>
        <a:xfrm>
          <a:off x="9588500" y="134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160661</xdr:rowOff>
    </xdr:from>
    <xdr:ext cx="534377" cy="259045"/>
    <xdr:sp macro="" textlink="">
      <xdr:nvSpPr>
        <xdr:cNvPr id="436" name="テキスト ボックス 435"/>
        <xdr:cNvSpPr txBox="1"/>
      </xdr:nvSpPr>
      <xdr:spPr>
        <a:xfrm>
          <a:off x="9372111" y="135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63568</xdr:rowOff>
    </xdr:from>
    <xdr:to>
      <xdr:col>46</xdr:col>
      <xdr:colOff>38100</xdr:colOff>
      <xdr:row>78</xdr:row>
      <xdr:rowOff>165168</xdr:rowOff>
    </xdr:to>
    <xdr:sp macro="" textlink="">
      <xdr:nvSpPr>
        <xdr:cNvPr id="437" name="楕円 436"/>
        <xdr:cNvSpPr/>
      </xdr:nvSpPr>
      <xdr:spPr>
        <a:xfrm>
          <a:off x="8699500" y="134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156295</xdr:rowOff>
    </xdr:from>
    <xdr:ext cx="534377" cy="259045"/>
    <xdr:sp macro="" textlink="">
      <xdr:nvSpPr>
        <xdr:cNvPr id="438" name="テキスト ボックス 437"/>
        <xdr:cNvSpPr txBox="1"/>
      </xdr:nvSpPr>
      <xdr:spPr>
        <a:xfrm>
          <a:off x="8483111" y="135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26775</xdr:rowOff>
    </xdr:from>
    <xdr:to>
      <xdr:col>41</xdr:col>
      <xdr:colOff>101600</xdr:colOff>
      <xdr:row>78</xdr:row>
      <xdr:rowOff>128375</xdr:rowOff>
    </xdr:to>
    <xdr:sp macro="" textlink="">
      <xdr:nvSpPr>
        <xdr:cNvPr id="439" name="楕円 438"/>
        <xdr:cNvSpPr/>
      </xdr:nvSpPr>
      <xdr:spPr>
        <a:xfrm>
          <a:off x="7810500" y="13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119502</xdr:rowOff>
    </xdr:from>
    <xdr:ext cx="534377" cy="259045"/>
    <xdr:sp macro="" textlink="">
      <xdr:nvSpPr>
        <xdr:cNvPr id="440" name="テキスト ボックス 439"/>
        <xdr:cNvSpPr txBox="1"/>
      </xdr:nvSpPr>
      <xdr:spPr>
        <a:xfrm>
          <a:off x="7594111" y="13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95203</xdr:rowOff>
    </xdr:from>
    <xdr:to>
      <xdr:col>36</xdr:col>
      <xdr:colOff>165100</xdr:colOff>
      <xdr:row>79</xdr:row>
      <xdr:rowOff>25353</xdr:rowOff>
    </xdr:to>
    <xdr:sp macro="" textlink="">
      <xdr:nvSpPr>
        <xdr:cNvPr id="441" name="楕円 440"/>
        <xdr:cNvSpPr/>
      </xdr:nvSpPr>
      <xdr:spPr>
        <a:xfrm>
          <a:off x="6921500" y="134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16480</xdr:rowOff>
    </xdr:from>
    <xdr:ext cx="534377" cy="259045"/>
    <xdr:sp macro="" textlink="">
      <xdr:nvSpPr>
        <xdr:cNvPr id="442" name="テキスト ボックス 441"/>
        <xdr:cNvSpPr txBox="1"/>
      </xdr:nvSpPr>
      <xdr:spPr>
        <a:xfrm>
          <a:off x="6705111" y="135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5" name="直線コネクタ 464"/>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6" name="土木費最小値テキスト"/>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7" name="直線コネクタ 466"/>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8" name="土木費最大値テキスト"/>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9" name="直線コネクタ 468"/>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77863</xdr:rowOff>
    </xdr:from>
    <xdr:to>
      <xdr:col>55</xdr:col>
      <xdr:colOff>0</xdr:colOff>
      <xdr:row>97</xdr:row>
      <xdr:rowOff>11912</xdr:rowOff>
    </xdr:to>
    <xdr:cxnSp macro="">
      <xdr:nvCxnSpPr>
        <xdr:cNvPr id="470" name="直線コネクタ 469"/>
        <xdr:cNvCxnSpPr/>
      </xdr:nvCxnSpPr>
      <xdr:spPr>
        <a:xfrm flipV="1">
          <a:off x="9639300" y="16537063"/>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71" name="土木費平均値テキスト"/>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2" name="フローチャート: 判断 471"/>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153370</xdr:rowOff>
    </xdr:from>
    <xdr:to>
      <xdr:col>50</xdr:col>
      <xdr:colOff>114300</xdr:colOff>
      <xdr:row>97</xdr:row>
      <xdr:rowOff>11912</xdr:rowOff>
    </xdr:to>
    <xdr:cxnSp macro="">
      <xdr:nvCxnSpPr>
        <xdr:cNvPr id="473" name="直線コネクタ 472"/>
        <xdr:cNvCxnSpPr/>
      </xdr:nvCxnSpPr>
      <xdr:spPr>
        <a:xfrm>
          <a:off x="8750300" y="16612570"/>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4" name="フローチャート: 判断 473"/>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5" name="テキスト ボックス 474"/>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106873</xdr:rowOff>
    </xdr:from>
    <xdr:to>
      <xdr:col>45</xdr:col>
      <xdr:colOff>177800</xdr:colOff>
      <xdr:row>96</xdr:row>
      <xdr:rowOff>153370</xdr:rowOff>
    </xdr:to>
    <xdr:cxnSp macro="">
      <xdr:nvCxnSpPr>
        <xdr:cNvPr id="476" name="直線コネクタ 475"/>
        <xdr:cNvCxnSpPr/>
      </xdr:nvCxnSpPr>
      <xdr:spPr>
        <a:xfrm>
          <a:off x="7861300" y="16566073"/>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7" name="フローチャート: 判断 476"/>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8" name="テキスト ボックス 477"/>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106873</xdr:rowOff>
    </xdr:from>
    <xdr:to>
      <xdr:col>41</xdr:col>
      <xdr:colOff>50800</xdr:colOff>
      <xdr:row>96</xdr:row>
      <xdr:rowOff>162835</xdr:rowOff>
    </xdr:to>
    <xdr:cxnSp macro="">
      <xdr:nvCxnSpPr>
        <xdr:cNvPr id="479" name="直線コネクタ 478"/>
        <xdr:cNvCxnSpPr/>
      </xdr:nvCxnSpPr>
      <xdr:spPr>
        <a:xfrm flipV="1">
          <a:off x="6972300" y="16566073"/>
          <a:ext cx="889000" cy="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80" name="フローチャート: 判断 479"/>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81" name="テキスト ボックス 480"/>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2" name="フローチャート: 判断 481"/>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3" name="テキスト ボックス 482"/>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27063</xdr:rowOff>
    </xdr:from>
    <xdr:to>
      <xdr:col>55</xdr:col>
      <xdr:colOff>50800</xdr:colOff>
      <xdr:row>96</xdr:row>
      <xdr:rowOff>128663</xdr:rowOff>
    </xdr:to>
    <xdr:sp macro="" textlink="">
      <xdr:nvSpPr>
        <xdr:cNvPr id="489" name="楕円 488"/>
        <xdr:cNvSpPr/>
      </xdr:nvSpPr>
      <xdr:spPr>
        <a:xfrm>
          <a:off x="10426700" y="164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5490</xdr:rowOff>
    </xdr:from>
    <xdr:ext cx="534377" cy="259045"/>
    <xdr:sp macro="" textlink="">
      <xdr:nvSpPr>
        <xdr:cNvPr id="490" name="土木費該当値テキスト"/>
        <xdr:cNvSpPr txBox="1"/>
      </xdr:nvSpPr>
      <xdr:spPr>
        <a:xfrm>
          <a:off x="10528300" y="164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132562</xdr:rowOff>
    </xdr:from>
    <xdr:to>
      <xdr:col>50</xdr:col>
      <xdr:colOff>165100</xdr:colOff>
      <xdr:row>97</xdr:row>
      <xdr:rowOff>62712</xdr:rowOff>
    </xdr:to>
    <xdr:sp macro="" textlink="">
      <xdr:nvSpPr>
        <xdr:cNvPr id="491" name="楕円 490"/>
        <xdr:cNvSpPr/>
      </xdr:nvSpPr>
      <xdr:spPr>
        <a:xfrm>
          <a:off x="95885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53839</xdr:rowOff>
    </xdr:from>
    <xdr:ext cx="534377" cy="259045"/>
    <xdr:sp macro="" textlink="">
      <xdr:nvSpPr>
        <xdr:cNvPr id="492" name="テキスト ボックス 491"/>
        <xdr:cNvSpPr txBox="1"/>
      </xdr:nvSpPr>
      <xdr:spPr>
        <a:xfrm>
          <a:off x="9372111" y="166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102570</xdr:rowOff>
    </xdr:from>
    <xdr:to>
      <xdr:col>46</xdr:col>
      <xdr:colOff>38100</xdr:colOff>
      <xdr:row>97</xdr:row>
      <xdr:rowOff>32720</xdr:rowOff>
    </xdr:to>
    <xdr:sp macro="" textlink="">
      <xdr:nvSpPr>
        <xdr:cNvPr id="493" name="楕円 492"/>
        <xdr:cNvSpPr/>
      </xdr:nvSpPr>
      <xdr:spPr>
        <a:xfrm>
          <a:off x="8699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23847</xdr:rowOff>
    </xdr:from>
    <xdr:ext cx="534377" cy="259045"/>
    <xdr:sp macro="" textlink="">
      <xdr:nvSpPr>
        <xdr:cNvPr id="494" name="テキスト ボックス 493"/>
        <xdr:cNvSpPr txBox="1"/>
      </xdr:nvSpPr>
      <xdr:spPr>
        <a:xfrm>
          <a:off x="8483111" y="166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56073</xdr:rowOff>
    </xdr:from>
    <xdr:to>
      <xdr:col>41</xdr:col>
      <xdr:colOff>101600</xdr:colOff>
      <xdr:row>96</xdr:row>
      <xdr:rowOff>157673</xdr:rowOff>
    </xdr:to>
    <xdr:sp macro="" textlink="">
      <xdr:nvSpPr>
        <xdr:cNvPr id="495" name="楕円 494"/>
        <xdr:cNvSpPr/>
      </xdr:nvSpPr>
      <xdr:spPr>
        <a:xfrm>
          <a:off x="7810500" y="165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148800</xdr:rowOff>
    </xdr:from>
    <xdr:ext cx="534377" cy="259045"/>
    <xdr:sp macro="" textlink="">
      <xdr:nvSpPr>
        <xdr:cNvPr id="496" name="テキスト ボックス 495"/>
        <xdr:cNvSpPr txBox="1"/>
      </xdr:nvSpPr>
      <xdr:spPr>
        <a:xfrm>
          <a:off x="7594111" y="1660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112035</xdr:rowOff>
    </xdr:from>
    <xdr:to>
      <xdr:col>36</xdr:col>
      <xdr:colOff>165100</xdr:colOff>
      <xdr:row>97</xdr:row>
      <xdr:rowOff>42185</xdr:rowOff>
    </xdr:to>
    <xdr:sp macro="" textlink="">
      <xdr:nvSpPr>
        <xdr:cNvPr id="497" name="楕円 496"/>
        <xdr:cNvSpPr/>
      </xdr:nvSpPr>
      <xdr:spPr>
        <a:xfrm>
          <a:off x="6921500" y="165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33312</xdr:rowOff>
    </xdr:from>
    <xdr:ext cx="534377" cy="259045"/>
    <xdr:sp macro="" textlink="">
      <xdr:nvSpPr>
        <xdr:cNvPr id="498" name="テキスト ボックス 497"/>
        <xdr:cNvSpPr txBox="1"/>
      </xdr:nvSpPr>
      <xdr:spPr>
        <a:xfrm>
          <a:off x="6705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5" name="直線コネクタ 524"/>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6" name="消防費最小値テキスト"/>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7" name="直線コネクタ 526"/>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8" name="消防費最大値テキスト"/>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9" name="直線コネクタ 528"/>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53648</xdr:rowOff>
    </xdr:from>
    <xdr:to>
      <xdr:col>85</xdr:col>
      <xdr:colOff>127000</xdr:colOff>
      <xdr:row>33</xdr:row>
      <xdr:rowOff>91041</xdr:rowOff>
    </xdr:to>
    <xdr:cxnSp macro="">
      <xdr:nvCxnSpPr>
        <xdr:cNvPr id="530" name="直線コネクタ 529"/>
        <xdr:cNvCxnSpPr/>
      </xdr:nvCxnSpPr>
      <xdr:spPr>
        <a:xfrm flipV="1">
          <a:off x="15481300" y="5711498"/>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31" name="消防費平均値テキスト"/>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2" name="フローチャート: 判断 531"/>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91041</xdr:rowOff>
    </xdr:from>
    <xdr:to>
      <xdr:col>81</xdr:col>
      <xdr:colOff>50800</xdr:colOff>
      <xdr:row>33</xdr:row>
      <xdr:rowOff>144925</xdr:rowOff>
    </xdr:to>
    <xdr:cxnSp macro="">
      <xdr:nvCxnSpPr>
        <xdr:cNvPr id="533" name="直線コネクタ 532"/>
        <xdr:cNvCxnSpPr/>
      </xdr:nvCxnSpPr>
      <xdr:spPr>
        <a:xfrm flipV="1">
          <a:off x="14592300" y="574889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4" name="フローチャート: 判断 533"/>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5" name="テキスト ボックス 534"/>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14623</xdr:rowOff>
    </xdr:from>
    <xdr:to>
      <xdr:col>76</xdr:col>
      <xdr:colOff>114300</xdr:colOff>
      <xdr:row>33</xdr:row>
      <xdr:rowOff>144925</xdr:rowOff>
    </xdr:to>
    <xdr:cxnSp macro="">
      <xdr:nvCxnSpPr>
        <xdr:cNvPr id="536" name="直線コネクタ 535"/>
        <xdr:cNvCxnSpPr/>
      </xdr:nvCxnSpPr>
      <xdr:spPr>
        <a:xfrm>
          <a:off x="13703300" y="550102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7" name="フローチャート: 判断 536"/>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8" name="テキスト ボックス 537"/>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14623</xdr:rowOff>
    </xdr:from>
    <xdr:to>
      <xdr:col>71</xdr:col>
      <xdr:colOff>177800</xdr:colOff>
      <xdr:row>32</xdr:row>
      <xdr:rowOff>68834</xdr:rowOff>
    </xdr:to>
    <xdr:cxnSp macro="">
      <xdr:nvCxnSpPr>
        <xdr:cNvPr id="539" name="直線コネクタ 538"/>
        <xdr:cNvCxnSpPr/>
      </xdr:nvCxnSpPr>
      <xdr:spPr>
        <a:xfrm flipV="1">
          <a:off x="12814300" y="550102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40" name="フローチャート: 判断 539"/>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41" name="テキスト ボックス 540"/>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2" name="フローチャート: 判断 541"/>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43" name="テキスト ボックス 542"/>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2848</xdr:rowOff>
    </xdr:from>
    <xdr:to>
      <xdr:col>85</xdr:col>
      <xdr:colOff>177800</xdr:colOff>
      <xdr:row>33</xdr:row>
      <xdr:rowOff>104448</xdr:rowOff>
    </xdr:to>
    <xdr:sp macro="" textlink="">
      <xdr:nvSpPr>
        <xdr:cNvPr id="549" name="楕円 548"/>
        <xdr:cNvSpPr/>
      </xdr:nvSpPr>
      <xdr:spPr>
        <a:xfrm>
          <a:off x="16268700" y="56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25725</xdr:rowOff>
    </xdr:from>
    <xdr:ext cx="534377" cy="259045"/>
    <xdr:sp macro="" textlink="">
      <xdr:nvSpPr>
        <xdr:cNvPr id="550" name="消防費該当値テキスト"/>
        <xdr:cNvSpPr txBox="1"/>
      </xdr:nvSpPr>
      <xdr:spPr>
        <a:xfrm>
          <a:off x="16370300" y="5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40241</xdr:rowOff>
    </xdr:from>
    <xdr:to>
      <xdr:col>81</xdr:col>
      <xdr:colOff>101600</xdr:colOff>
      <xdr:row>33</xdr:row>
      <xdr:rowOff>141841</xdr:rowOff>
    </xdr:to>
    <xdr:sp macro="" textlink="">
      <xdr:nvSpPr>
        <xdr:cNvPr id="551" name="楕円 550"/>
        <xdr:cNvSpPr/>
      </xdr:nvSpPr>
      <xdr:spPr>
        <a:xfrm>
          <a:off x="15430500" y="56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158368</xdr:rowOff>
    </xdr:from>
    <xdr:ext cx="534377" cy="259045"/>
    <xdr:sp macro="" textlink="">
      <xdr:nvSpPr>
        <xdr:cNvPr id="552" name="テキスト ボックス 551"/>
        <xdr:cNvSpPr txBox="1"/>
      </xdr:nvSpPr>
      <xdr:spPr>
        <a:xfrm>
          <a:off x="15214111" y="54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94125</xdr:rowOff>
    </xdr:from>
    <xdr:to>
      <xdr:col>76</xdr:col>
      <xdr:colOff>165100</xdr:colOff>
      <xdr:row>34</xdr:row>
      <xdr:rowOff>24275</xdr:rowOff>
    </xdr:to>
    <xdr:sp macro="" textlink="">
      <xdr:nvSpPr>
        <xdr:cNvPr id="553" name="楕円 552"/>
        <xdr:cNvSpPr/>
      </xdr:nvSpPr>
      <xdr:spPr>
        <a:xfrm>
          <a:off x="14541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40802</xdr:rowOff>
    </xdr:from>
    <xdr:ext cx="534377" cy="259045"/>
    <xdr:sp macro="" textlink="">
      <xdr:nvSpPr>
        <xdr:cNvPr id="554" name="テキスト ボックス 553"/>
        <xdr:cNvSpPr txBox="1"/>
      </xdr:nvSpPr>
      <xdr:spPr>
        <a:xfrm>
          <a:off x="14325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135273</xdr:rowOff>
    </xdr:from>
    <xdr:to>
      <xdr:col>72</xdr:col>
      <xdr:colOff>38100</xdr:colOff>
      <xdr:row>32</xdr:row>
      <xdr:rowOff>65423</xdr:rowOff>
    </xdr:to>
    <xdr:sp macro="" textlink="">
      <xdr:nvSpPr>
        <xdr:cNvPr id="555" name="楕円 554"/>
        <xdr:cNvSpPr/>
      </xdr:nvSpPr>
      <xdr:spPr>
        <a:xfrm>
          <a:off x="13652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81950</xdr:rowOff>
    </xdr:from>
    <xdr:ext cx="534377" cy="259045"/>
    <xdr:sp macro="" textlink="">
      <xdr:nvSpPr>
        <xdr:cNvPr id="556" name="テキスト ボックス 555"/>
        <xdr:cNvSpPr txBox="1"/>
      </xdr:nvSpPr>
      <xdr:spPr>
        <a:xfrm>
          <a:off x="13436111" y="5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18034</xdr:rowOff>
    </xdr:from>
    <xdr:to>
      <xdr:col>67</xdr:col>
      <xdr:colOff>101600</xdr:colOff>
      <xdr:row>32</xdr:row>
      <xdr:rowOff>119634</xdr:rowOff>
    </xdr:to>
    <xdr:sp macro="" textlink="">
      <xdr:nvSpPr>
        <xdr:cNvPr id="557" name="楕円 556"/>
        <xdr:cNvSpPr/>
      </xdr:nvSpPr>
      <xdr:spPr>
        <a:xfrm>
          <a:off x="12763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136161</xdr:rowOff>
    </xdr:from>
    <xdr:ext cx="534377" cy="259045"/>
    <xdr:sp macro="" textlink="">
      <xdr:nvSpPr>
        <xdr:cNvPr id="558" name="テキスト ボックス 557"/>
        <xdr:cNvSpPr txBox="1"/>
      </xdr:nvSpPr>
      <xdr:spPr>
        <a:xfrm>
          <a:off x="12547111" y="52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3" name="直線コネクタ 582"/>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4" name="教育費最小値テキスト"/>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5" name="直線コネクタ 584"/>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6" name="教育費最大値テキスト"/>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7" name="直線コネクタ 586"/>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163970</xdr:rowOff>
    </xdr:from>
    <xdr:to>
      <xdr:col>85</xdr:col>
      <xdr:colOff>127000</xdr:colOff>
      <xdr:row>54</xdr:row>
      <xdr:rowOff>115963</xdr:rowOff>
    </xdr:to>
    <xdr:cxnSp macro="">
      <xdr:nvCxnSpPr>
        <xdr:cNvPr id="588" name="直線コネクタ 587"/>
        <xdr:cNvCxnSpPr/>
      </xdr:nvCxnSpPr>
      <xdr:spPr>
        <a:xfrm flipV="1">
          <a:off x="15481300" y="92508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9" name="教育費平均値テキスト"/>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90" name="フローチャート: 判断 589"/>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53594</xdr:rowOff>
    </xdr:from>
    <xdr:to>
      <xdr:col>81</xdr:col>
      <xdr:colOff>50800</xdr:colOff>
      <xdr:row>54</xdr:row>
      <xdr:rowOff>115963</xdr:rowOff>
    </xdr:to>
    <xdr:cxnSp macro="">
      <xdr:nvCxnSpPr>
        <xdr:cNvPr id="591" name="直線コネクタ 590"/>
        <xdr:cNvCxnSpPr/>
      </xdr:nvCxnSpPr>
      <xdr:spPr>
        <a:xfrm>
          <a:off x="14592300" y="9140444"/>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2" name="フローチャート: 判断 591"/>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93" name="テキスト ボックス 592"/>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53594</xdr:rowOff>
    </xdr:from>
    <xdr:to>
      <xdr:col>76</xdr:col>
      <xdr:colOff>114300</xdr:colOff>
      <xdr:row>55</xdr:row>
      <xdr:rowOff>29896</xdr:rowOff>
    </xdr:to>
    <xdr:cxnSp macro="">
      <xdr:nvCxnSpPr>
        <xdr:cNvPr id="594" name="直線コネクタ 593"/>
        <xdr:cNvCxnSpPr/>
      </xdr:nvCxnSpPr>
      <xdr:spPr>
        <a:xfrm flipV="1">
          <a:off x="13703300" y="9140444"/>
          <a:ext cx="889000" cy="3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5" name="フローチャート: 判断 594"/>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96" name="テキスト ボックス 595"/>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29896</xdr:rowOff>
    </xdr:from>
    <xdr:to>
      <xdr:col>71</xdr:col>
      <xdr:colOff>177800</xdr:colOff>
      <xdr:row>56</xdr:row>
      <xdr:rowOff>124498</xdr:rowOff>
    </xdr:to>
    <xdr:cxnSp macro="">
      <xdr:nvCxnSpPr>
        <xdr:cNvPr id="597" name="直線コネクタ 596"/>
        <xdr:cNvCxnSpPr/>
      </xdr:nvCxnSpPr>
      <xdr:spPr>
        <a:xfrm flipV="1">
          <a:off x="12814300" y="9459646"/>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8" name="フローチャート: 判断 597"/>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9" name="テキスト ボックス 598"/>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600" name="フローチャート: 判断 599"/>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601" name="テキスト ボックス 600"/>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113170</xdr:rowOff>
    </xdr:from>
    <xdr:to>
      <xdr:col>85</xdr:col>
      <xdr:colOff>177800</xdr:colOff>
      <xdr:row>54</xdr:row>
      <xdr:rowOff>43320</xdr:rowOff>
    </xdr:to>
    <xdr:sp macro="" textlink="">
      <xdr:nvSpPr>
        <xdr:cNvPr id="607" name="楕円 606"/>
        <xdr:cNvSpPr/>
      </xdr:nvSpPr>
      <xdr:spPr>
        <a:xfrm>
          <a:off x="16268700" y="92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136047</xdr:rowOff>
    </xdr:from>
    <xdr:ext cx="534377" cy="259045"/>
    <xdr:sp macro="" textlink="">
      <xdr:nvSpPr>
        <xdr:cNvPr id="608" name="教育費該当値テキスト"/>
        <xdr:cNvSpPr txBox="1"/>
      </xdr:nvSpPr>
      <xdr:spPr>
        <a:xfrm>
          <a:off x="16370300" y="90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65163</xdr:rowOff>
    </xdr:from>
    <xdr:to>
      <xdr:col>81</xdr:col>
      <xdr:colOff>101600</xdr:colOff>
      <xdr:row>54</xdr:row>
      <xdr:rowOff>166763</xdr:rowOff>
    </xdr:to>
    <xdr:sp macro="" textlink="">
      <xdr:nvSpPr>
        <xdr:cNvPr id="609" name="楕円 608"/>
        <xdr:cNvSpPr/>
      </xdr:nvSpPr>
      <xdr:spPr>
        <a:xfrm>
          <a:off x="15430500" y="9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11840</xdr:rowOff>
    </xdr:from>
    <xdr:ext cx="534377" cy="259045"/>
    <xdr:sp macro="" textlink="">
      <xdr:nvSpPr>
        <xdr:cNvPr id="610" name="テキスト ボックス 609"/>
        <xdr:cNvSpPr txBox="1"/>
      </xdr:nvSpPr>
      <xdr:spPr>
        <a:xfrm>
          <a:off x="15214111" y="90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2794</xdr:rowOff>
    </xdr:from>
    <xdr:to>
      <xdr:col>76</xdr:col>
      <xdr:colOff>165100</xdr:colOff>
      <xdr:row>53</xdr:row>
      <xdr:rowOff>104394</xdr:rowOff>
    </xdr:to>
    <xdr:sp macro="" textlink="">
      <xdr:nvSpPr>
        <xdr:cNvPr id="611" name="楕円 610"/>
        <xdr:cNvSpPr/>
      </xdr:nvSpPr>
      <xdr:spPr>
        <a:xfrm>
          <a:off x="14541500" y="90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120921</xdr:rowOff>
    </xdr:from>
    <xdr:ext cx="534377" cy="259045"/>
    <xdr:sp macro="" textlink="">
      <xdr:nvSpPr>
        <xdr:cNvPr id="612" name="テキスト ボックス 611"/>
        <xdr:cNvSpPr txBox="1"/>
      </xdr:nvSpPr>
      <xdr:spPr>
        <a:xfrm>
          <a:off x="14325111" y="88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150546</xdr:rowOff>
    </xdr:from>
    <xdr:to>
      <xdr:col>72</xdr:col>
      <xdr:colOff>38100</xdr:colOff>
      <xdr:row>55</xdr:row>
      <xdr:rowOff>80696</xdr:rowOff>
    </xdr:to>
    <xdr:sp macro="" textlink="">
      <xdr:nvSpPr>
        <xdr:cNvPr id="613" name="楕円 612"/>
        <xdr:cNvSpPr/>
      </xdr:nvSpPr>
      <xdr:spPr>
        <a:xfrm>
          <a:off x="13652500" y="94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97223</xdr:rowOff>
    </xdr:from>
    <xdr:ext cx="534377" cy="259045"/>
    <xdr:sp macro="" textlink="">
      <xdr:nvSpPr>
        <xdr:cNvPr id="614" name="テキスト ボックス 613"/>
        <xdr:cNvSpPr txBox="1"/>
      </xdr:nvSpPr>
      <xdr:spPr>
        <a:xfrm>
          <a:off x="13436111" y="91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73698</xdr:rowOff>
    </xdr:from>
    <xdr:to>
      <xdr:col>67</xdr:col>
      <xdr:colOff>101600</xdr:colOff>
      <xdr:row>57</xdr:row>
      <xdr:rowOff>3848</xdr:rowOff>
    </xdr:to>
    <xdr:sp macro="" textlink="">
      <xdr:nvSpPr>
        <xdr:cNvPr id="615" name="楕円 614"/>
        <xdr:cNvSpPr/>
      </xdr:nvSpPr>
      <xdr:spPr>
        <a:xfrm>
          <a:off x="12763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166425</xdr:rowOff>
    </xdr:from>
    <xdr:ext cx="534377" cy="259045"/>
    <xdr:sp macro="" textlink="">
      <xdr:nvSpPr>
        <xdr:cNvPr id="616" name="テキスト ボックス 615"/>
        <xdr:cNvSpPr txBox="1"/>
      </xdr:nvSpPr>
      <xdr:spPr>
        <a:xfrm>
          <a:off x="12547111"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30" name="テキスト ボックス 62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2" name="テキスト ボックス 63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4" name="テキスト ボックス 63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6" name="テキスト ボックス 63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8" name="テキスト ボックス 63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2" name="直線コネクタ 641"/>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5" name="災害復旧費最大値テキスト"/>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6" name="直線コネクタ 645"/>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12337</xdr:rowOff>
    </xdr:from>
    <xdr:to>
      <xdr:col>85</xdr:col>
      <xdr:colOff>127000</xdr:colOff>
      <xdr:row>76</xdr:row>
      <xdr:rowOff>106553</xdr:rowOff>
    </xdr:to>
    <xdr:cxnSp macro="">
      <xdr:nvCxnSpPr>
        <xdr:cNvPr id="647" name="直線コネクタ 646"/>
        <xdr:cNvCxnSpPr/>
      </xdr:nvCxnSpPr>
      <xdr:spPr>
        <a:xfrm flipV="1">
          <a:off x="15481300" y="12871087"/>
          <a:ext cx="838200" cy="2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54917</xdr:rowOff>
    </xdr:from>
    <xdr:ext cx="378565" cy="259045"/>
    <xdr:sp macro="" textlink="">
      <xdr:nvSpPr>
        <xdr:cNvPr id="648" name="災害復旧費平均値テキスト"/>
        <xdr:cNvSpPr txBox="1"/>
      </xdr:nvSpPr>
      <xdr:spPr>
        <a:xfrm>
          <a:off x="16370300" y="13428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9" name="フローチャート: 判断 648"/>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106553</xdr:rowOff>
    </xdr:from>
    <xdr:to>
      <xdr:col>81</xdr:col>
      <xdr:colOff>50800</xdr:colOff>
      <xdr:row>77</xdr:row>
      <xdr:rowOff>8255</xdr:rowOff>
    </xdr:to>
    <xdr:cxnSp macro="">
      <xdr:nvCxnSpPr>
        <xdr:cNvPr id="650" name="直線コネクタ 649"/>
        <xdr:cNvCxnSpPr/>
      </xdr:nvCxnSpPr>
      <xdr:spPr>
        <a:xfrm flipV="1">
          <a:off x="14592300" y="1313675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51" name="フローチャート: 判断 650"/>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52" name="テキスト ボックス 651"/>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8255</xdr:rowOff>
    </xdr:from>
    <xdr:to>
      <xdr:col>76</xdr:col>
      <xdr:colOff>114300</xdr:colOff>
      <xdr:row>77</xdr:row>
      <xdr:rowOff>90224</xdr:rowOff>
    </xdr:to>
    <xdr:cxnSp macro="">
      <xdr:nvCxnSpPr>
        <xdr:cNvPr id="653" name="直線コネクタ 652"/>
        <xdr:cNvCxnSpPr/>
      </xdr:nvCxnSpPr>
      <xdr:spPr>
        <a:xfrm flipV="1">
          <a:off x="13703300" y="13209905"/>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4" name="フローチャート: 判断 653"/>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55" name="テキスト ボックス 654"/>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8908</xdr:rowOff>
    </xdr:from>
    <xdr:to>
      <xdr:col>71</xdr:col>
      <xdr:colOff>177800</xdr:colOff>
      <xdr:row>77</xdr:row>
      <xdr:rowOff>90224</xdr:rowOff>
    </xdr:to>
    <xdr:cxnSp macro="">
      <xdr:nvCxnSpPr>
        <xdr:cNvPr id="656" name="直線コネクタ 655"/>
        <xdr:cNvCxnSpPr/>
      </xdr:nvCxnSpPr>
      <xdr:spPr>
        <a:xfrm>
          <a:off x="12814300" y="13039108"/>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7" name="フローチャート: 判断 656"/>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8" name="テキスト ボックス 657"/>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9" name="フローチャート: 判断 658"/>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60" name="テキスト ボックス 659"/>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132987</xdr:rowOff>
    </xdr:from>
    <xdr:to>
      <xdr:col>85</xdr:col>
      <xdr:colOff>177800</xdr:colOff>
      <xdr:row>75</xdr:row>
      <xdr:rowOff>63137</xdr:rowOff>
    </xdr:to>
    <xdr:sp macro="" textlink="">
      <xdr:nvSpPr>
        <xdr:cNvPr id="666" name="楕円 665"/>
        <xdr:cNvSpPr/>
      </xdr:nvSpPr>
      <xdr:spPr>
        <a:xfrm>
          <a:off x="16268700" y="12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155864</xdr:rowOff>
    </xdr:from>
    <xdr:ext cx="469744" cy="259045"/>
    <xdr:sp macro="" textlink="">
      <xdr:nvSpPr>
        <xdr:cNvPr id="667" name="災害復旧費該当値テキスト"/>
        <xdr:cNvSpPr txBox="1"/>
      </xdr:nvSpPr>
      <xdr:spPr>
        <a:xfrm>
          <a:off x="16370300" y="126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55753</xdr:rowOff>
    </xdr:from>
    <xdr:to>
      <xdr:col>81</xdr:col>
      <xdr:colOff>101600</xdr:colOff>
      <xdr:row>76</xdr:row>
      <xdr:rowOff>157353</xdr:rowOff>
    </xdr:to>
    <xdr:sp macro="" textlink="">
      <xdr:nvSpPr>
        <xdr:cNvPr id="668" name="楕円 667"/>
        <xdr:cNvSpPr/>
      </xdr:nvSpPr>
      <xdr:spPr>
        <a:xfrm>
          <a:off x="15430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2430</xdr:rowOff>
    </xdr:from>
    <xdr:ext cx="469744" cy="259045"/>
    <xdr:sp macro="" textlink="">
      <xdr:nvSpPr>
        <xdr:cNvPr id="669" name="テキスト ボックス 668"/>
        <xdr:cNvSpPr txBox="1"/>
      </xdr:nvSpPr>
      <xdr:spPr>
        <a:xfrm>
          <a:off x="15246428" y="1286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128905</xdr:rowOff>
    </xdr:from>
    <xdr:to>
      <xdr:col>76</xdr:col>
      <xdr:colOff>165100</xdr:colOff>
      <xdr:row>77</xdr:row>
      <xdr:rowOff>59055</xdr:rowOff>
    </xdr:to>
    <xdr:sp macro="" textlink="">
      <xdr:nvSpPr>
        <xdr:cNvPr id="670" name="楕円 669"/>
        <xdr:cNvSpPr/>
      </xdr:nvSpPr>
      <xdr:spPr>
        <a:xfrm>
          <a:off x="14541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75582</xdr:rowOff>
    </xdr:from>
    <xdr:ext cx="469744" cy="259045"/>
    <xdr:sp macro="" textlink="">
      <xdr:nvSpPr>
        <xdr:cNvPr id="671" name="テキスト ボックス 670"/>
        <xdr:cNvSpPr txBox="1"/>
      </xdr:nvSpPr>
      <xdr:spPr>
        <a:xfrm>
          <a:off x="14357428" y="129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39424</xdr:rowOff>
    </xdr:from>
    <xdr:to>
      <xdr:col>72</xdr:col>
      <xdr:colOff>38100</xdr:colOff>
      <xdr:row>77</xdr:row>
      <xdr:rowOff>141024</xdr:rowOff>
    </xdr:to>
    <xdr:sp macro="" textlink="">
      <xdr:nvSpPr>
        <xdr:cNvPr id="672" name="楕円 671"/>
        <xdr:cNvSpPr/>
      </xdr:nvSpPr>
      <xdr:spPr>
        <a:xfrm>
          <a:off x="13652500" y="13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157551</xdr:rowOff>
    </xdr:from>
    <xdr:ext cx="469744" cy="259045"/>
    <xdr:sp macro="" textlink="">
      <xdr:nvSpPr>
        <xdr:cNvPr id="673" name="テキスト ボックス 672"/>
        <xdr:cNvSpPr txBox="1"/>
      </xdr:nvSpPr>
      <xdr:spPr>
        <a:xfrm>
          <a:off x="13468428" y="1301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129558</xdr:rowOff>
    </xdr:from>
    <xdr:to>
      <xdr:col>67</xdr:col>
      <xdr:colOff>101600</xdr:colOff>
      <xdr:row>76</xdr:row>
      <xdr:rowOff>59708</xdr:rowOff>
    </xdr:to>
    <xdr:sp macro="" textlink="">
      <xdr:nvSpPr>
        <xdr:cNvPr id="674" name="楕円 673"/>
        <xdr:cNvSpPr/>
      </xdr:nvSpPr>
      <xdr:spPr>
        <a:xfrm>
          <a:off x="12763500" y="129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76235</xdr:rowOff>
    </xdr:from>
    <xdr:ext cx="469744" cy="259045"/>
    <xdr:sp macro="" textlink="">
      <xdr:nvSpPr>
        <xdr:cNvPr id="675" name="テキスト ボックス 674"/>
        <xdr:cNvSpPr txBox="1"/>
      </xdr:nvSpPr>
      <xdr:spPr>
        <a:xfrm>
          <a:off x="12579428" y="127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700" name="直線コネクタ 699"/>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701" name="公債費最小値テキスト"/>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2" name="直線コネクタ 701"/>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3" name="公債費最大値テキスト"/>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4" name="直線コネクタ 703"/>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66015</xdr:rowOff>
    </xdr:from>
    <xdr:to>
      <xdr:col>85</xdr:col>
      <xdr:colOff>127000</xdr:colOff>
      <xdr:row>98</xdr:row>
      <xdr:rowOff>38697</xdr:rowOff>
    </xdr:to>
    <xdr:cxnSp macro="">
      <xdr:nvCxnSpPr>
        <xdr:cNvPr id="705" name="直線コネクタ 704"/>
        <xdr:cNvCxnSpPr/>
      </xdr:nvCxnSpPr>
      <xdr:spPr>
        <a:xfrm>
          <a:off x="15481300" y="16696665"/>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6" name="公債費平均値テキスト"/>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7" name="フローチャート: 判断 706"/>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66015</xdr:rowOff>
    </xdr:from>
    <xdr:to>
      <xdr:col>81</xdr:col>
      <xdr:colOff>50800</xdr:colOff>
      <xdr:row>97</xdr:row>
      <xdr:rowOff>116993</xdr:rowOff>
    </xdr:to>
    <xdr:cxnSp macro="">
      <xdr:nvCxnSpPr>
        <xdr:cNvPr id="708" name="直線コネクタ 707"/>
        <xdr:cNvCxnSpPr/>
      </xdr:nvCxnSpPr>
      <xdr:spPr>
        <a:xfrm flipV="1">
          <a:off x="14592300" y="1669666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9" name="フローチャート: 判断 708"/>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10" name="テキスト ボックス 709"/>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116993</xdr:rowOff>
    </xdr:from>
    <xdr:to>
      <xdr:col>76</xdr:col>
      <xdr:colOff>114300</xdr:colOff>
      <xdr:row>97</xdr:row>
      <xdr:rowOff>124537</xdr:rowOff>
    </xdr:to>
    <xdr:cxnSp macro="">
      <xdr:nvCxnSpPr>
        <xdr:cNvPr id="711" name="直線コネクタ 710"/>
        <xdr:cNvCxnSpPr/>
      </xdr:nvCxnSpPr>
      <xdr:spPr>
        <a:xfrm flipV="1">
          <a:off x="13703300" y="1674764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2" name="フローチャート: 判断 711"/>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3" name="テキスト ボックス 712"/>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124537</xdr:rowOff>
    </xdr:from>
    <xdr:to>
      <xdr:col>71</xdr:col>
      <xdr:colOff>177800</xdr:colOff>
      <xdr:row>97</xdr:row>
      <xdr:rowOff>127966</xdr:rowOff>
    </xdr:to>
    <xdr:cxnSp macro="">
      <xdr:nvCxnSpPr>
        <xdr:cNvPr id="714" name="直線コネクタ 713"/>
        <xdr:cNvCxnSpPr/>
      </xdr:nvCxnSpPr>
      <xdr:spPr>
        <a:xfrm flipV="1">
          <a:off x="12814300" y="16755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5" name="フローチャート: 判断 714"/>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6" name="テキスト ボックス 715"/>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7" name="フローチャート: 判断 716"/>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8" name="テキスト ボックス 717"/>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159347</xdr:rowOff>
    </xdr:from>
    <xdr:to>
      <xdr:col>85</xdr:col>
      <xdr:colOff>177800</xdr:colOff>
      <xdr:row>98</xdr:row>
      <xdr:rowOff>89497</xdr:rowOff>
    </xdr:to>
    <xdr:sp macro="" textlink="">
      <xdr:nvSpPr>
        <xdr:cNvPr id="724" name="楕円 723"/>
        <xdr:cNvSpPr/>
      </xdr:nvSpPr>
      <xdr:spPr>
        <a:xfrm>
          <a:off x="16268700" y="167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137774</xdr:rowOff>
    </xdr:from>
    <xdr:ext cx="534377" cy="259045"/>
    <xdr:sp macro="" textlink="">
      <xdr:nvSpPr>
        <xdr:cNvPr id="725" name="公債費該当値テキスト"/>
        <xdr:cNvSpPr txBox="1"/>
      </xdr:nvSpPr>
      <xdr:spPr>
        <a:xfrm>
          <a:off x="16370300" y="167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15215</xdr:rowOff>
    </xdr:from>
    <xdr:to>
      <xdr:col>81</xdr:col>
      <xdr:colOff>101600</xdr:colOff>
      <xdr:row>97</xdr:row>
      <xdr:rowOff>116815</xdr:rowOff>
    </xdr:to>
    <xdr:sp macro="" textlink="">
      <xdr:nvSpPr>
        <xdr:cNvPr id="726" name="楕円 725"/>
        <xdr:cNvSpPr/>
      </xdr:nvSpPr>
      <xdr:spPr>
        <a:xfrm>
          <a:off x="154305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107942</xdr:rowOff>
    </xdr:from>
    <xdr:ext cx="534377" cy="259045"/>
    <xdr:sp macro="" textlink="">
      <xdr:nvSpPr>
        <xdr:cNvPr id="727" name="テキスト ボックス 726"/>
        <xdr:cNvSpPr txBox="1"/>
      </xdr:nvSpPr>
      <xdr:spPr>
        <a:xfrm>
          <a:off x="15214111" y="16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66193</xdr:rowOff>
    </xdr:from>
    <xdr:to>
      <xdr:col>76</xdr:col>
      <xdr:colOff>165100</xdr:colOff>
      <xdr:row>97</xdr:row>
      <xdr:rowOff>167793</xdr:rowOff>
    </xdr:to>
    <xdr:sp macro="" textlink="">
      <xdr:nvSpPr>
        <xdr:cNvPr id="728" name="楕円 727"/>
        <xdr:cNvSpPr/>
      </xdr:nvSpPr>
      <xdr:spPr>
        <a:xfrm>
          <a:off x="14541500" y="16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158920</xdr:rowOff>
    </xdr:from>
    <xdr:ext cx="534377" cy="259045"/>
    <xdr:sp macro="" textlink="">
      <xdr:nvSpPr>
        <xdr:cNvPr id="729" name="テキスト ボックス 728"/>
        <xdr:cNvSpPr txBox="1"/>
      </xdr:nvSpPr>
      <xdr:spPr>
        <a:xfrm>
          <a:off x="14325111" y="167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73737</xdr:rowOff>
    </xdr:from>
    <xdr:to>
      <xdr:col>72</xdr:col>
      <xdr:colOff>38100</xdr:colOff>
      <xdr:row>98</xdr:row>
      <xdr:rowOff>3887</xdr:rowOff>
    </xdr:to>
    <xdr:sp macro="" textlink="">
      <xdr:nvSpPr>
        <xdr:cNvPr id="730" name="楕円 729"/>
        <xdr:cNvSpPr/>
      </xdr:nvSpPr>
      <xdr:spPr>
        <a:xfrm>
          <a:off x="13652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166464</xdr:rowOff>
    </xdr:from>
    <xdr:ext cx="534377" cy="259045"/>
    <xdr:sp macro="" textlink="">
      <xdr:nvSpPr>
        <xdr:cNvPr id="731" name="テキスト ボックス 730"/>
        <xdr:cNvSpPr txBox="1"/>
      </xdr:nvSpPr>
      <xdr:spPr>
        <a:xfrm>
          <a:off x="13436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77166</xdr:rowOff>
    </xdr:from>
    <xdr:to>
      <xdr:col>67</xdr:col>
      <xdr:colOff>101600</xdr:colOff>
      <xdr:row>98</xdr:row>
      <xdr:rowOff>7316</xdr:rowOff>
    </xdr:to>
    <xdr:sp macro="" textlink="">
      <xdr:nvSpPr>
        <xdr:cNvPr id="732" name="楕円 731"/>
        <xdr:cNvSpPr/>
      </xdr:nvSpPr>
      <xdr:spPr>
        <a:xfrm>
          <a:off x="12763500" y="16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169893</xdr:rowOff>
    </xdr:from>
    <xdr:ext cx="534377" cy="259045"/>
    <xdr:sp macro="" textlink="">
      <xdr:nvSpPr>
        <xdr:cNvPr id="733" name="テキスト ボックス 732"/>
        <xdr:cNvSpPr txBox="1"/>
      </xdr:nvSpPr>
      <xdr:spPr>
        <a:xfrm>
          <a:off x="12547111" y="16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7" name="直線コネクタ 756"/>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60" name="諸支出金最大値テキスト"/>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61" name="直線コネクタ 760"/>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3" name="諸支出金平均値テキスト"/>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4" name="フローチャート: 判断 763"/>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6" name="フローチャート: 判断 765"/>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7" name="テキスト ボックス 766"/>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9" name="フローチャート: 判断 768"/>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70" name="テキスト ボックス 769"/>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2" name="フローチャート: 判断 771"/>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3" name="テキスト ボックス 772"/>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4" name="フローチャート: 判断 773"/>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5" name="テキスト ボックス 774"/>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総務費は、住民一人あたり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38,008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531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）となっており、類似団体内では中位である。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155,604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9,399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となっており、類似団体内では最もコストが低い。前年度比コスト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の要因としては、新型コロナウイルス感染症の影響による子育て世帯への特別給付金支給事業の前年度比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49,520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4,569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円の増）となっており、類似団体内では低位である。前年度比コスト増の要因としては、新清掃工場整備事業の工事進捗による前年度比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億円の増などが挙げられる。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教育費は、住民一人あたり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93,863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3,240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は中位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である。前年度比コスト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の要因としては、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学校給食費の公会計化に伴う事業費の増による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増な</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どが挙げられる。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取崩しにより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億円であり、標準財政規模比においては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年連続</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の黒字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法人市民税や固定資産税の増のほか、災害復旧事業や原油価格高騰対策事業などに伴う特別交付税の上振れにより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全ての会計において実質赤字額又は資金不足額がないため黒字である。標準財政規模に対する黒字の割合は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15.23%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と概ね良好な状態である。今後も、一般会計からの繰入金及び受益者負担の適正化を図るなかで事業ごとに健全な財政運営を行っていく。</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年度の実質公債費比率は、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主に元利償還金の減により分子が減となり、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。本市では、中期財政計画（平成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年度まで）において、実質公債費比率を「類似政令指定都市（平成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年度以降に合併を行い政令指定都市に移行した</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都市）平均を下回る」ことを補足目標としており、本市</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に対して、類似政令指定都市平均</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と目標を達している。</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8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市場公募債（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年満期一括償還）を平成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年度より発行。発行額から借換債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億円を除いた額の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を毎年減債基金へ</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年度は減債基金へ</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億円の取崩償還を行うことにより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年度は、将来負担比率の分子は前年度比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となった。この主な要因として、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新清掃工場整備や福祉交流センター大規模改修に伴う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（一般会計）地方債残高の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減債基金や介護給付費準備基金の積立による充当可能基金の増や、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基準財政需要額算入見込額が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の増により、将来負担比率</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改善している。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億円の減となった。その主な要因として、財源不足を補うための取崩による財政調整基金の減及び企業立地促進助成事業への活用による商工業振興施設整備基金の減。</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年度末残高が多い上位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基金について、抜粋して記載。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・文化振興基金：文化の振興を図るための事業に要する経費</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（文化施設の大規模改修を予定しており、その財源とする）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・新型コロナウイルス感染症対策貸付金利子助成事業基金：新型コロナウイルス感染症対策関連償還利子補助金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・資産管理基金について、公有財産の適正な管理に資するため、今後の財源確保を目的とした積立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・文化振興基金について、アクトシティ浜松の改修工事に対する財源確保を目的とした積立により、前年度比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・商工業振興施設整備基金について、企業立地促進助成事業への活用による取崩しにより、前年度比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・新型コロナウイルス感染症対策貸付金利子助成事業基金について、中小企業者が借り入れた資金に係る利子助成に要する経費の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・前年度決算剰余金の積立を行った一方、財源不足を補うための財源に充てるため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億円を取崩したことにより、年度末残高は前年度比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・基金残高についてコロナ禍前の水準を確保。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百万円の利子積立を実施した。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396006285</v>
      </c>
      <c r="BO4" s="371"/>
      <c r="BP4" s="371"/>
      <c r="BQ4" s="371"/>
      <c r="BR4" s="371"/>
      <c r="BS4" s="371"/>
      <c r="BT4" s="371"/>
      <c r="BU4" s="372"/>
      <c r="BV4" s="370">
        <v>394601514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3.2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381204906</v>
      </c>
      <c r="BO5" s="408"/>
      <c r="BP5" s="408"/>
      <c r="BQ5" s="408"/>
      <c r="BR5" s="408"/>
      <c r="BS5" s="408"/>
      <c r="BT5" s="408"/>
      <c r="BU5" s="409"/>
      <c r="BV5" s="407">
        <v>383252465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90.1</v>
      </c>
      <c r="CU5" s="405"/>
      <c r="CV5" s="405"/>
      <c r="CW5" s="405"/>
      <c r="CX5" s="405"/>
      <c r="CY5" s="405"/>
      <c r="CZ5" s="405"/>
      <c r="DA5" s="406"/>
      <c r="DB5" s="404">
        <v>88.1</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14801379</v>
      </c>
      <c r="BO6" s="408"/>
      <c r="BP6" s="408"/>
      <c r="BQ6" s="408"/>
      <c r="BR6" s="408"/>
      <c r="BS6" s="408"/>
      <c r="BT6" s="408"/>
      <c r="BU6" s="409"/>
      <c r="BV6" s="407">
        <v>11349049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96.3</v>
      </c>
      <c r="CU6" s="445"/>
      <c r="CV6" s="445"/>
      <c r="CW6" s="445"/>
      <c r="CX6" s="445"/>
      <c r="CY6" s="445"/>
      <c r="CZ6" s="445"/>
      <c r="DA6" s="446"/>
      <c r="DB6" s="444">
        <v>96.5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5482924</v>
      </c>
      <c r="BO7" s="408"/>
      <c r="BP7" s="408"/>
      <c r="BQ7" s="408"/>
      <c r="BR7" s="408"/>
      <c r="BS7" s="408"/>
      <c r="BT7" s="408"/>
      <c r="BU7" s="409"/>
      <c r="BV7" s="407">
        <v>4115682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218550571</v>
      </c>
      <c r="CU7" s="408"/>
      <c r="CV7" s="408"/>
      <c r="CW7" s="408"/>
      <c r="CX7" s="408"/>
      <c r="CY7" s="408"/>
      <c r="CZ7" s="408"/>
      <c r="DA7" s="409"/>
      <c r="DB7" s="407">
        <v>227707392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9318455</v>
      </c>
      <c r="BO8" s="408"/>
      <c r="BP8" s="408"/>
      <c r="BQ8" s="408"/>
      <c r="BR8" s="408"/>
      <c r="BS8" s="408"/>
      <c r="BT8" s="408"/>
      <c r="BU8" s="409"/>
      <c r="BV8" s="407">
        <v>7233367</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0.83</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790718</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2085088</v>
      </c>
      <c r="BO9" s="408"/>
      <c r="BP9" s="408"/>
      <c r="BQ9" s="408"/>
      <c r="BR9" s="408"/>
      <c r="BS9" s="408"/>
      <c r="BT9" s="408"/>
      <c r="BU9" s="409"/>
      <c r="BV9" s="407">
        <v>753112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14.4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797980</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4316371</v>
      </c>
      <c r="BO10" s="408"/>
      <c r="BP10" s="408"/>
      <c r="BQ10" s="408"/>
      <c r="BR10" s="408"/>
      <c r="BS10" s="408"/>
      <c r="BT10" s="408"/>
      <c r="BU10" s="409"/>
      <c r="BV10" s="407">
        <v>3715067</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792704</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5000000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765956</v>
      </c>
      <c r="S13" s="492"/>
      <c r="T13" s="492"/>
      <c r="U13" s="492"/>
      <c r="V13" s="493"/>
      <c r="W13" s="423" t="s">
        <v>140</v>
      </c>
      <c r="X13" s="424"/>
      <c r="Y13" s="424"/>
      <c r="Z13" s="424"/>
      <c r="AA13" s="424"/>
      <c r="AB13" s="414"/>
      <c r="AC13" s="458">
        <v>14216</v>
      </c>
      <c r="AD13" s="459"/>
      <c r="AE13" s="459"/>
      <c r="AF13" s="459"/>
      <c r="AG13" s="501"/>
      <c r="AH13" s="458">
        <v>15563</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1401459</v>
      </c>
      <c r="BO13" s="408"/>
      <c r="BP13" s="408"/>
      <c r="BQ13" s="408"/>
      <c r="BR13" s="408"/>
      <c r="BS13" s="408"/>
      <c r="BT13" s="408"/>
      <c r="BU13" s="409"/>
      <c r="BV13" s="407">
        <v>4468179</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4.4000000000000004</v>
      </c>
      <c r="CU13" s="405"/>
      <c r="CV13" s="405"/>
      <c r="CW13" s="405"/>
      <c r="CX13" s="405"/>
      <c r="CY13" s="405"/>
      <c r="CZ13" s="405"/>
      <c r="DA13" s="406"/>
      <c r="DB13" s="404">
        <v>4.8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795771</v>
      </c>
      <c r="S14" s="492"/>
      <c r="T14" s="492"/>
      <c r="U14" s="492"/>
      <c r="V14" s="493"/>
      <c r="W14" s="397"/>
      <c r="X14" s="398"/>
      <c r="Y14" s="398"/>
      <c r="Z14" s="398"/>
      <c r="AA14" s="398"/>
      <c r="AB14" s="387"/>
      <c r="AC14" s="494">
        <v>3.6</v>
      </c>
      <c r="AD14" s="495"/>
      <c r="AE14" s="495"/>
      <c r="AF14" s="495"/>
      <c r="AG14" s="496"/>
      <c r="AH14" s="494">
        <v>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770775</v>
      </c>
      <c r="S15" s="492"/>
      <c r="T15" s="492"/>
      <c r="U15" s="492"/>
      <c r="V15" s="493"/>
      <c r="W15" s="423" t="s">
        <v>147</v>
      </c>
      <c r="X15" s="424"/>
      <c r="Y15" s="424"/>
      <c r="Z15" s="424"/>
      <c r="AA15" s="424"/>
      <c r="AB15" s="414"/>
      <c r="AC15" s="458">
        <v>134995</v>
      </c>
      <c r="AD15" s="459"/>
      <c r="AE15" s="459"/>
      <c r="AF15" s="459"/>
      <c r="AG15" s="501"/>
      <c r="AH15" s="458">
        <v>134582</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139447030</v>
      </c>
      <c r="BO15" s="371"/>
      <c r="BP15" s="371"/>
      <c r="BQ15" s="371"/>
      <c r="BR15" s="371"/>
      <c r="BS15" s="371"/>
      <c r="BT15" s="371"/>
      <c r="BU15" s="372"/>
      <c r="BV15" s="370">
        <v>134664083</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33.9</v>
      </c>
      <c r="AD16" s="495"/>
      <c r="AE16" s="495"/>
      <c r="AF16" s="495"/>
      <c r="AG16" s="496"/>
      <c r="AH16" s="494">
        <v>34.4</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170055622</v>
      </c>
      <c r="BO16" s="408"/>
      <c r="BP16" s="408"/>
      <c r="BQ16" s="408"/>
      <c r="BR16" s="408"/>
      <c r="BS16" s="408"/>
      <c r="BT16" s="408"/>
      <c r="BU16" s="409"/>
      <c r="BV16" s="407">
        <v>167258155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249229</v>
      </c>
      <c r="AD17" s="459"/>
      <c r="AE17" s="459"/>
      <c r="AF17" s="459"/>
      <c r="AG17" s="501"/>
      <c r="AH17" s="458">
        <v>240799</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173334872</v>
      </c>
      <c r="BO17" s="408"/>
      <c r="BP17" s="408"/>
      <c r="BQ17" s="408"/>
      <c r="BR17" s="408"/>
      <c r="BS17" s="408"/>
      <c r="BT17" s="408"/>
      <c r="BU17" s="409"/>
      <c r="BV17" s="407">
        <v>167390917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1558.06</v>
      </c>
      <c r="M18" s="531"/>
      <c r="N18" s="531"/>
      <c r="O18" s="531"/>
      <c r="P18" s="531"/>
      <c r="Q18" s="531"/>
      <c r="R18" s="532"/>
      <c r="S18" s="532"/>
      <c r="T18" s="532"/>
      <c r="U18" s="532"/>
      <c r="V18" s="533"/>
      <c r="W18" s="425"/>
      <c r="X18" s="426"/>
      <c r="Y18" s="426"/>
      <c r="Z18" s="426"/>
      <c r="AA18" s="426"/>
      <c r="AB18" s="417"/>
      <c r="AC18" s="534">
        <v>62.6</v>
      </c>
      <c r="AD18" s="535"/>
      <c r="AE18" s="535"/>
      <c r="AF18" s="535"/>
      <c r="AG18" s="536"/>
      <c r="AH18" s="534">
        <v>61.6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203576549</v>
      </c>
      <c r="BO18" s="408"/>
      <c r="BP18" s="408"/>
      <c r="BQ18" s="408"/>
      <c r="BR18" s="408"/>
      <c r="BS18" s="408"/>
      <c r="BT18" s="408"/>
      <c r="BU18" s="409"/>
      <c r="BV18" s="407">
        <v>201877224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508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263091487</v>
      </c>
      <c r="BO19" s="408"/>
      <c r="BP19" s="408"/>
      <c r="BQ19" s="408"/>
      <c r="BR19" s="408"/>
      <c r="BS19" s="408"/>
      <c r="BT19" s="408"/>
      <c r="BU19" s="409"/>
      <c r="BV19" s="407">
        <v>262468552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320749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249257808</v>
      </c>
      <c r="BO22" s="371"/>
      <c r="BP22" s="371"/>
      <c r="BQ22" s="371"/>
      <c r="BR22" s="371"/>
      <c r="BS22" s="371"/>
      <c r="BT22" s="371"/>
      <c r="BU22" s="372"/>
      <c r="BV22" s="370">
        <v>249445630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46568597</v>
      </c>
      <c r="BO23" s="408"/>
      <c r="BP23" s="408"/>
      <c r="BQ23" s="408"/>
      <c r="BR23" s="408"/>
      <c r="BS23" s="408"/>
      <c r="BT23" s="408"/>
      <c r="BU23" s="409"/>
      <c r="BV23" s="407">
        <v>49627784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12770</v>
      </c>
      <c r="R24" s="459"/>
      <c r="S24" s="459"/>
      <c r="T24" s="459"/>
      <c r="U24" s="459"/>
      <c r="V24" s="501"/>
      <c r="W24" s="553"/>
      <c r="X24" s="554"/>
      <c r="Y24" s="555"/>
      <c r="Z24" s="457" t="s">
        <v>172</v>
      </c>
      <c r="AA24" s="437"/>
      <c r="AB24" s="437"/>
      <c r="AC24" s="437"/>
      <c r="AD24" s="437"/>
      <c r="AE24" s="437"/>
      <c r="AF24" s="437"/>
      <c r="AG24" s="438"/>
      <c r="AH24" s="458">
        <v>4434</v>
      </c>
      <c r="AI24" s="459"/>
      <c r="AJ24" s="459"/>
      <c r="AK24" s="459"/>
      <c r="AL24" s="501"/>
      <c r="AM24" s="458">
        <v>14388330</v>
      </c>
      <c r="AN24" s="459"/>
      <c r="AO24" s="459"/>
      <c r="AP24" s="459"/>
      <c r="AQ24" s="459"/>
      <c r="AR24" s="501"/>
      <c r="AS24" s="458">
        <v>3245</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113807769</v>
      </c>
      <c r="BO24" s="408"/>
      <c r="BP24" s="408"/>
      <c r="BQ24" s="408"/>
      <c r="BR24" s="408"/>
      <c r="BS24" s="408"/>
      <c r="BT24" s="408"/>
      <c r="BU24" s="409"/>
      <c r="BV24" s="407">
        <v>111298074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3</v>
      </c>
      <c r="M25" s="459"/>
      <c r="N25" s="459"/>
      <c r="O25" s="459"/>
      <c r="P25" s="501"/>
      <c r="Q25" s="458">
        <v>9280</v>
      </c>
      <c r="R25" s="459"/>
      <c r="S25" s="459"/>
      <c r="T25" s="459"/>
      <c r="U25" s="459"/>
      <c r="V25" s="501"/>
      <c r="W25" s="553"/>
      <c r="X25" s="554"/>
      <c r="Y25" s="555"/>
      <c r="Z25" s="457" t="s">
        <v>175</v>
      </c>
      <c r="AA25" s="437"/>
      <c r="AB25" s="437"/>
      <c r="AC25" s="437"/>
      <c r="AD25" s="437"/>
      <c r="AE25" s="437"/>
      <c r="AF25" s="437"/>
      <c r="AG25" s="438"/>
      <c r="AH25" s="458">
        <v>888</v>
      </c>
      <c r="AI25" s="459"/>
      <c r="AJ25" s="459"/>
      <c r="AK25" s="459"/>
      <c r="AL25" s="501"/>
      <c r="AM25" s="458">
        <v>2782992</v>
      </c>
      <c r="AN25" s="459"/>
      <c r="AO25" s="459"/>
      <c r="AP25" s="459"/>
      <c r="AQ25" s="459"/>
      <c r="AR25" s="501"/>
      <c r="AS25" s="458">
        <v>3134</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122787056</v>
      </c>
      <c r="BO25" s="371"/>
      <c r="BP25" s="371"/>
      <c r="BQ25" s="371"/>
      <c r="BR25" s="371"/>
      <c r="BS25" s="371"/>
      <c r="BT25" s="371"/>
      <c r="BU25" s="372"/>
      <c r="BV25" s="370">
        <v>133987107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7660</v>
      </c>
      <c r="R26" s="459"/>
      <c r="S26" s="459"/>
      <c r="T26" s="459"/>
      <c r="U26" s="459"/>
      <c r="V26" s="501"/>
      <c r="W26" s="553"/>
      <c r="X26" s="554"/>
      <c r="Y26" s="555"/>
      <c r="Z26" s="457" t="s">
        <v>178</v>
      </c>
      <c r="AA26" s="559"/>
      <c r="AB26" s="559"/>
      <c r="AC26" s="559"/>
      <c r="AD26" s="559"/>
      <c r="AE26" s="559"/>
      <c r="AF26" s="559"/>
      <c r="AG26" s="560"/>
      <c r="AH26" s="458">
        <v>175</v>
      </c>
      <c r="AI26" s="459"/>
      <c r="AJ26" s="459"/>
      <c r="AK26" s="459"/>
      <c r="AL26" s="501"/>
      <c r="AM26" s="458">
        <v>624400</v>
      </c>
      <c r="AN26" s="459"/>
      <c r="AO26" s="459"/>
      <c r="AP26" s="459"/>
      <c r="AQ26" s="459"/>
      <c r="AR26" s="501"/>
      <c r="AS26" s="458">
        <v>3568</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3266260</v>
      </c>
      <c r="BO26" s="408"/>
      <c r="BP26" s="408"/>
      <c r="BQ26" s="408"/>
      <c r="BR26" s="408"/>
      <c r="BS26" s="408"/>
      <c r="BT26" s="408"/>
      <c r="BU26" s="409"/>
      <c r="BV26" s="407">
        <v>3423318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8030</v>
      </c>
      <c r="R27" s="459"/>
      <c r="S27" s="459"/>
      <c r="T27" s="459"/>
      <c r="U27" s="459"/>
      <c r="V27" s="501"/>
      <c r="W27" s="553"/>
      <c r="X27" s="554"/>
      <c r="Y27" s="555"/>
      <c r="Z27" s="457" t="s">
        <v>181</v>
      </c>
      <c r="AA27" s="437"/>
      <c r="AB27" s="437"/>
      <c r="AC27" s="437"/>
      <c r="AD27" s="437"/>
      <c r="AE27" s="437"/>
      <c r="AF27" s="437"/>
      <c r="AG27" s="438"/>
      <c r="AH27" s="458">
        <v>3952</v>
      </c>
      <c r="AI27" s="459"/>
      <c r="AJ27" s="459"/>
      <c r="AK27" s="459"/>
      <c r="AL27" s="501"/>
      <c r="AM27" s="458">
        <v>14092692</v>
      </c>
      <c r="AN27" s="459"/>
      <c r="AO27" s="459"/>
      <c r="AP27" s="459"/>
      <c r="AQ27" s="459"/>
      <c r="AR27" s="501"/>
      <c r="AS27" s="458">
        <v>3566</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1008960</v>
      </c>
      <c r="BO27" s="527"/>
      <c r="BP27" s="527"/>
      <c r="BQ27" s="527"/>
      <c r="BR27" s="527"/>
      <c r="BS27" s="527"/>
      <c r="BT27" s="527"/>
      <c r="BU27" s="528"/>
      <c r="BV27" s="526">
        <v>1008570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7170</v>
      </c>
      <c r="R28" s="459"/>
      <c r="S28" s="459"/>
      <c r="T28" s="459"/>
      <c r="U28" s="459"/>
      <c r="V28" s="501"/>
      <c r="W28" s="553"/>
      <c r="X28" s="554"/>
      <c r="Y28" s="555"/>
      <c r="Z28" s="457" t="s">
        <v>184</v>
      </c>
      <c r="AA28" s="437"/>
      <c r="AB28" s="437"/>
      <c r="AC28" s="437"/>
      <c r="AD28" s="437"/>
      <c r="AE28" s="437"/>
      <c r="AF28" s="437"/>
      <c r="AG28" s="438"/>
      <c r="AH28" s="458">
        <v>295</v>
      </c>
      <c r="AI28" s="459"/>
      <c r="AJ28" s="459"/>
      <c r="AK28" s="459"/>
      <c r="AL28" s="501"/>
      <c r="AM28" s="458">
        <v>885885</v>
      </c>
      <c r="AN28" s="459"/>
      <c r="AO28" s="459"/>
      <c r="AP28" s="459"/>
      <c r="AQ28" s="459"/>
      <c r="AR28" s="501"/>
      <c r="AS28" s="458">
        <v>3003</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13798070</v>
      </c>
      <c r="BO28" s="371"/>
      <c r="BP28" s="371"/>
      <c r="BQ28" s="371"/>
      <c r="BR28" s="371"/>
      <c r="BS28" s="371"/>
      <c r="BT28" s="371"/>
      <c r="BU28" s="372"/>
      <c r="BV28" s="370">
        <v>14481699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44</v>
      </c>
      <c r="M29" s="459"/>
      <c r="N29" s="459"/>
      <c r="O29" s="459"/>
      <c r="P29" s="501"/>
      <c r="Q29" s="458">
        <v>6480</v>
      </c>
      <c r="R29" s="459"/>
      <c r="S29" s="459"/>
      <c r="T29" s="459"/>
      <c r="U29" s="459"/>
      <c r="V29" s="501"/>
      <c r="W29" s="556"/>
      <c r="X29" s="557"/>
      <c r="Y29" s="558"/>
      <c r="Z29" s="457" t="s">
        <v>187</v>
      </c>
      <c r="AA29" s="437"/>
      <c r="AB29" s="437"/>
      <c r="AC29" s="437"/>
      <c r="AD29" s="437"/>
      <c r="AE29" s="437"/>
      <c r="AF29" s="437"/>
      <c r="AG29" s="438"/>
      <c r="AH29" s="458">
        <v>8681</v>
      </c>
      <c r="AI29" s="459"/>
      <c r="AJ29" s="459"/>
      <c r="AK29" s="459"/>
      <c r="AL29" s="501"/>
      <c r="AM29" s="458">
        <v>29366907</v>
      </c>
      <c r="AN29" s="459"/>
      <c r="AO29" s="459"/>
      <c r="AP29" s="459"/>
      <c r="AQ29" s="459"/>
      <c r="AR29" s="501"/>
      <c r="AS29" s="458">
        <v>3383</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773553</v>
      </c>
      <c r="BO29" s="408"/>
      <c r="BP29" s="408"/>
      <c r="BQ29" s="408"/>
      <c r="BR29" s="408"/>
      <c r="BS29" s="408"/>
      <c r="BT29" s="408"/>
      <c r="BU29" s="409"/>
      <c r="BV29" s="407">
        <v>677832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36506254</v>
      </c>
      <c r="BO30" s="527"/>
      <c r="BP30" s="527"/>
      <c r="BQ30" s="527"/>
      <c r="BR30" s="527"/>
      <c r="BS30" s="527"/>
      <c r="BT30" s="527"/>
      <c r="BU30" s="528"/>
      <c r="BV30" s="526">
        <v>37955043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197</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196</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IF('各会計、関係団体の財政状況及び健全化判断比率'!B33="","",'各会計、関係団体の財政状況及び健全化判断比率'!B33)</f>
        <v>病院事業</v>
      </c>
      <c r="AP34" s="598"/>
      <c r="AQ34" s="598"/>
      <c r="AR34" s="598"/>
      <c r="AS34" s="598"/>
      <c r="AT34" s="598"/>
      <c r="AU34" s="598"/>
      <c r="AV34" s="598"/>
      <c r="AW34" s="598"/>
      <c r="AX34" s="598"/>
      <c r="AY34" s="598"/>
      <c r="AZ34" s="598"/>
      <c r="BA34" s="598"/>
      <c r="BB34" s="598"/>
      <c r="BC34" s="598"/>
      <c r="BD34" s="181"/>
      <c r="BE34" s="597">
        <f>IF(BG34="","",MAX(C34:D43,U34:V43,AM34:AN43)+1)</f>
        <v>15</v>
      </c>
      <c r="BF34" s="597"/>
      <c r="BG34" s="598" t="str">
        <f>IF('各会計、関係団体の財政状況及び健全化判断比率'!B36="","",'各会計、関係団体の財政状況及び健全化判断比率'!B36)</f>
        <v>と畜場・市場事業</v>
      </c>
      <c r="BH34" s="598"/>
      <c r="BI34" s="598"/>
      <c r="BJ34" s="598"/>
      <c r="BK34" s="598"/>
      <c r="BL34" s="598"/>
      <c r="BM34" s="598"/>
      <c r="BN34" s="598"/>
      <c r="BO34" s="598"/>
      <c r="BP34" s="598"/>
      <c r="BQ34" s="598"/>
      <c r="BR34" s="598"/>
      <c r="BS34" s="598"/>
      <c r="BT34" s="598"/>
      <c r="BU34" s="598"/>
      <c r="BV34" s="181"/>
      <c r="BW34" s="597">
        <f>IF(BY34="","",MAX(C34:D43,U34:V43,AM34:AN43,BE34:BF43)+1)</f>
        <v>18</v>
      </c>
      <c r="BX34" s="597"/>
      <c r="BY34" s="598" t="str">
        <f>IF('各会計、関係団体の財政状況及び健全化判断比率'!B68="","",'各会計、関係団体の財政状況及び健全化判断比率'!B68)</f>
        <v>浜名湖競艇企業団</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（公益財団法人）浜松国際交流協会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母子父子寡婦福祉資金貸付事業</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IF('各会計、関係団体の財政状況及び健全化判断比率'!B34="","",'各会計、関係団体の財政状況及び健全化判断比率'!B34)</f>
        <v>水道事業</v>
      </c>
      <c r="AP35" s="598"/>
      <c r="AQ35" s="598"/>
      <c r="AR35" s="598"/>
      <c r="AS35" s="598"/>
      <c r="AT35" s="598"/>
      <c r="AU35" s="598"/>
      <c r="AV35" s="598"/>
      <c r="AW35" s="598"/>
      <c r="AX35" s="598"/>
      <c r="AY35" s="598"/>
      <c r="AZ35" s="598"/>
      <c r="BA35" s="598"/>
      <c r="BB35" s="598"/>
      <c r="BC35" s="598"/>
      <c r="BD35" s="181"/>
      <c r="BE35" s="597">
        <f t="shared" ref="BE35:BE43" si="1">IF(BG35="","",BE34+1)</f>
        <v>16</v>
      </c>
      <c r="BF35" s="597"/>
      <c r="BG35" s="598" t="str">
        <f>IF('各会計、関係団体の財政状況及び健全化判断比率'!B37="","",'各会計、関係団体の財政状況及び健全化判断比率'!B37)</f>
        <v>農業集落排水事業</v>
      </c>
      <c r="BH35" s="598"/>
      <c r="BI35" s="598"/>
      <c r="BJ35" s="598"/>
      <c r="BK35" s="598"/>
      <c r="BL35" s="598"/>
      <c r="BM35" s="598"/>
      <c r="BN35" s="598"/>
      <c r="BO35" s="598"/>
      <c r="BP35" s="598"/>
      <c r="BQ35" s="598"/>
      <c r="BR35" s="598"/>
      <c r="BS35" s="598"/>
      <c r="BT35" s="598"/>
      <c r="BU35" s="598"/>
      <c r="BV35" s="181"/>
      <c r="BW35" s="597">
        <f t="shared" ref="BW35:BW43" si="2">IF(BY35="","",BW34+1)</f>
        <v>19</v>
      </c>
      <c r="BX35" s="597"/>
      <c r="BY35" s="598" t="str">
        <f>IF('各会計、関係団体の財政状況及び健全化判断比率'!B69="","",'各会計、関係団体の財政状況及び健全化判断比率'!B69)</f>
        <v>浜名学園組合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（公益財団法人）浜松市文化振興財団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公共用地取得事業</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IF('各会計、関係団体の財政状況及び健全化判断比率'!B35="","",'各会計、関係団体の財政状況及び健全化判断比率'!B35)</f>
        <v>下水道事業</v>
      </c>
      <c r="AP36" s="598"/>
      <c r="AQ36" s="598"/>
      <c r="AR36" s="598"/>
      <c r="AS36" s="598"/>
      <c r="AT36" s="598"/>
      <c r="AU36" s="598"/>
      <c r="AV36" s="598"/>
      <c r="AW36" s="598"/>
      <c r="AX36" s="598"/>
      <c r="AY36" s="598"/>
      <c r="AZ36" s="598"/>
      <c r="BA36" s="598"/>
      <c r="BB36" s="598"/>
      <c r="BC36" s="598"/>
      <c r="BD36" s="181"/>
      <c r="BE36" s="597">
        <f t="shared" si="1"/>
        <v>17</v>
      </c>
      <c r="BF36" s="597"/>
      <c r="BG36" s="598" t="str">
        <f>IF('各会計、関係団体の財政状況及び健全化判断比率'!B38="","",'各会計、関係団体の財政状況及び健全化判断比率'!B38)</f>
        <v>中央卸売市場</v>
      </c>
      <c r="BH36" s="598"/>
      <c r="BI36" s="598"/>
      <c r="BJ36" s="598"/>
      <c r="BK36" s="598"/>
      <c r="BL36" s="598"/>
      <c r="BM36" s="598"/>
      <c r="BN36" s="598"/>
      <c r="BO36" s="598"/>
      <c r="BP36" s="598"/>
      <c r="BQ36" s="598"/>
      <c r="BR36" s="598"/>
      <c r="BS36" s="598"/>
      <c r="BT36" s="598"/>
      <c r="BU36" s="598"/>
      <c r="BV36" s="181"/>
      <c r="BW36" s="597">
        <f t="shared" si="2"/>
        <v>20</v>
      </c>
      <c r="BX36" s="597"/>
      <c r="BY36" s="598" t="str">
        <f>IF('各会計、関係団体の財政状況及び健全化判断比率'!B70="","",'各会計、関係団体の財政状況及び健全化判断比率'!B70)</f>
        <v>静岡県後期高齢者医療広域連合（一般会計）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（公益財団法人）浜松市社会福祉協議会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育英事業</v>
      </c>
      <c r="F37" s="598"/>
      <c r="G37" s="598"/>
      <c r="H37" s="598"/>
      <c r="I37" s="598"/>
      <c r="J37" s="598"/>
      <c r="K37" s="598"/>
      <c r="L37" s="598"/>
      <c r="M37" s="598"/>
      <c r="N37" s="598"/>
      <c r="O37" s="598"/>
      <c r="P37" s="598"/>
      <c r="Q37" s="598"/>
      <c r="R37" s="598"/>
      <c r="S37" s="598"/>
      <c r="T37" s="181"/>
      <c r="U37" s="597">
        <f t="shared" si="4"/>
        <v>10</v>
      </c>
      <c r="V37" s="597"/>
      <c r="W37" s="598" t="str">
        <f>IF('各会計、関係団体の財政状況及び健全化判断比率'!B31="","",'各会計、関係団体の財政状況及び健全化判断比率'!B31)</f>
        <v>小型自動車競走事業</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21</v>
      </c>
      <c r="BX37" s="597"/>
      <c r="BY37" s="598" t="str">
        <f>IF('各会計、関係団体の財政状況及び健全化判断比率'!B71="","",'各会計、関係団体の財政状況及び健全化判断比率'!B71)</f>
        <v>静岡県後期高齢者医療広域連合（特別会計）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（公益財団法人）浜松市シルバー人材センター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学童等災害共済事業</v>
      </c>
      <c r="F38" s="598"/>
      <c r="G38" s="598"/>
      <c r="H38" s="598"/>
      <c r="I38" s="598"/>
      <c r="J38" s="598"/>
      <c r="K38" s="598"/>
      <c r="L38" s="598"/>
      <c r="M38" s="598"/>
      <c r="N38" s="598"/>
      <c r="O38" s="598"/>
      <c r="P38" s="598"/>
      <c r="Q38" s="598"/>
      <c r="R38" s="598"/>
      <c r="S38" s="598"/>
      <c r="T38" s="181"/>
      <c r="U38" s="597">
        <f t="shared" si="4"/>
        <v>11</v>
      </c>
      <c r="V38" s="597"/>
      <c r="W38" s="598" t="str">
        <f>IF('各会計、関係団体の財政状況及び健全化判断比率'!B32="","",'各会計、関係団体の財政状況及び健全化判断比率'!B32)</f>
        <v>駐車場事業</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22</v>
      </c>
      <c r="BX38" s="597"/>
      <c r="BY38" s="598" t="str">
        <f>IF('各会計、関係団体の財政状況及び健全化判断比率'!B72="","",'各会計、関係団体の財政状況及び健全化判断比率'!B72)</f>
        <v>静岡地方税滞納整理機構</v>
      </c>
      <c r="BZ38" s="598"/>
      <c r="CA38" s="598"/>
      <c r="CB38" s="598"/>
      <c r="CC38" s="598"/>
      <c r="CD38" s="598"/>
      <c r="CE38" s="598"/>
      <c r="CF38" s="598"/>
      <c r="CG38" s="598"/>
      <c r="CH38" s="598"/>
      <c r="CI38" s="598"/>
      <c r="CJ38" s="598"/>
      <c r="CK38" s="598"/>
      <c r="CL38" s="598"/>
      <c r="CM38" s="598"/>
      <c r="CN38" s="181"/>
      <c r="CO38" s="597">
        <f t="shared" si="3"/>
        <v>27</v>
      </c>
      <c r="CP38" s="597"/>
      <c r="CQ38" s="598" t="str">
        <f>IF('各会計、関係団体の財政状況及び健全化判断比率'!BS11="","",'各会計、関係団体の財政状況及び健全化判断比率'!BS11)</f>
        <v>（社会福祉法人）浜松市社会福祉事業団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公債管理</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28</v>
      </c>
      <c r="CP39" s="597"/>
      <c r="CQ39" s="598" t="str">
        <f>IF('各会計、関係団体の財政状況及び健全化判断比率'!BS12="","",'各会計、関係団体の財政状況及び健全化判断比率'!BS12)</f>
        <v>（公益財団法人）浜松市医療公社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29</v>
      </c>
      <c r="CP40" s="597"/>
      <c r="CQ40" s="598" t="str">
        <f>IF('各会計、関係団体の財政状況及び健全化判断比率'!BS13="","",'各会計、関係団体の財政状況及び健全化判断比率'!BS13)</f>
        <v>（一般財団法人）浜松市清掃公社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30</v>
      </c>
      <c r="CP41" s="597"/>
      <c r="CQ41" s="598" t="str">
        <f>IF('各会計、関係団体の財政状況及び健全化判断比率'!BS14="","",'各会計、関係団体の財政状況及び健全化判断比率'!BS14)</f>
        <v>（公益財団法人）浜松地域イノベーション推進機構</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31</v>
      </c>
      <c r="CP42" s="597"/>
      <c r="CQ42" s="598" t="str">
        <f>IF('各会計、関係団体の財政状況及び健全化判断比率'!BS15="","",'各会計、関係団体の財政状況及び健全化判断比率'!BS15)</f>
        <v>（公益財団法人）浜松市勤労福祉協会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32</v>
      </c>
      <c r="CP43" s="597"/>
      <c r="CQ43" s="598" t="str">
        <f>IF('各会計、関係団体の財政状況及び健全化判断比率'!BS16="","",'各会計、関係団体の財政状況及び健全化判断比率'!BS16)</f>
        <v>（公益財団法人）浜松市花みどり振興財団</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oXxe3/Kk8CS7yyPPUivrqoptWWZCZBPNYOpYF1pbRTxie6XEXMTxDaoom0fBoD7USTjfKd6hby0omn8RX3rHg==" saltValue="BCqdJQJyqZ29sJDwXghP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150582086</v>
      </c>
      <c r="S5" s="613"/>
      <c r="T5" s="613"/>
      <c r="U5" s="613"/>
      <c r="V5" s="613"/>
      <c r="W5" s="613"/>
      <c r="X5" s="613"/>
      <c r="Y5" s="614"/>
      <c r="Z5" s="615">
        <v>38</v>
      </c>
      <c r="AA5" s="615"/>
      <c r="AB5" s="615"/>
      <c r="AC5" s="615"/>
      <c r="AD5" s="616">
        <v>143032321</v>
      </c>
      <c r="AE5" s="616"/>
      <c r="AF5" s="616"/>
      <c r="AG5" s="616"/>
      <c r="AH5" s="616"/>
      <c r="AI5" s="616"/>
      <c r="AJ5" s="616"/>
      <c r="AK5" s="616"/>
      <c r="AL5" s="617">
        <v>67.7</v>
      </c>
      <c r="AM5" s="618"/>
      <c r="AN5" s="618"/>
      <c r="AO5" s="619"/>
      <c r="AP5" s="609" t="s">
        <v>228</v>
      </c>
      <c r="AQ5" s="610"/>
      <c r="AR5" s="610"/>
      <c r="AS5" s="610"/>
      <c r="AT5" s="610"/>
      <c r="AU5" s="610"/>
      <c r="AV5" s="610"/>
      <c r="AW5" s="610"/>
      <c r="AX5" s="610"/>
      <c r="AY5" s="610"/>
      <c r="AZ5" s="610"/>
      <c r="BA5" s="610"/>
      <c r="BB5" s="610"/>
      <c r="BC5" s="610"/>
      <c r="BD5" s="610"/>
      <c r="BE5" s="610"/>
      <c r="BF5" s="611"/>
      <c r="BG5" s="623">
        <v>137456929</v>
      </c>
      <c r="BH5" s="624"/>
      <c r="BI5" s="624"/>
      <c r="BJ5" s="624"/>
      <c r="BK5" s="624"/>
      <c r="BL5" s="624"/>
      <c r="BM5" s="624"/>
      <c r="BN5" s="625"/>
      <c r="BO5" s="626">
        <v>91.3</v>
      </c>
      <c r="BP5" s="626"/>
      <c r="BQ5" s="626"/>
      <c r="BR5" s="626"/>
      <c r="BS5" s="627" t="s">
        <v>138</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3680467</v>
      </c>
      <c r="S6" s="624"/>
      <c r="T6" s="624"/>
      <c r="U6" s="624"/>
      <c r="V6" s="624"/>
      <c r="W6" s="624"/>
      <c r="X6" s="624"/>
      <c r="Y6" s="625"/>
      <c r="Z6" s="626">
        <v>0.9</v>
      </c>
      <c r="AA6" s="626"/>
      <c r="AB6" s="626"/>
      <c r="AC6" s="626"/>
      <c r="AD6" s="627">
        <v>3680467</v>
      </c>
      <c r="AE6" s="627"/>
      <c r="AF6" s="627"/>
      <c r="AG6" s="627"/>
      <c r="AH6" s="627"/>
      <c r="AI6" s="627"/>
      <c r="AJ6" s="627"/>
      <c r="AK6" s="627"/>
      <c r="AL6" s="628">
        <v>1.7</v>
      </c>
      <c r="AM6" s="629"/>
      <c r="AN6" s="629"/>
      <c r="AO6" s="630"/>
      <c r="AP6" s="620" t="s">
        <v>233</v>
      </c>
      <c r="AQ6" s="621"/>
      <c r="AR6" s="621"/>
      <c r="AS6" s="621"/>
      <c r="AT6" s="621"/>
      <c r="AU6" s="621"/>
      <c r="AV6" s="621"/>
      <c r="AW6" s="621"/>
      <c r="AX6" s="621"/>
      <c r="AY6" s="621"/>
      <c r="AZ6" s="621"/>
      <c r="BA6" s="621"/>
      <c r="BB6" s="621"/>
      <c r="BC6" s="621"/>
      <c r="BD6" s="621"/>
      <c r="BE6" s="621"/>
      <c r="BF6" s="622"/>
      <c r="BG6" s="623">
        <v>137456929</v>
      </c>
      <c r="BH6" s="624"/>
      <c r="BI6" s="624"/>
      <c r="BJ6" s="624"/>
      <c r="BK6" s="624"/>
      <c r="BL6" s="624"/>
      <c r="BM6" s="624"/>
      <c r="BN6" s="625"/>
      <c r="BO6" s="626">
        <v>91.3</v>
      </c>
      <c r="BP6" s="626"/>
      <c r="BQ6" s="626"/>
      <c r="BR6" s="626"/>
      <c r="BS6" s="627" t="s">
        <v>129</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903119</v>
      </c>
      <c r="CS6" s="624"/>
      <c r="CT6" s="624"/>
      <c r="CU6" s="624"/>
      <c r="CV6" s="624"/>
      <c r="CW6" s="624"/>
      <c r="CX6" s="624"/>
      <c r="CY6" s="625"/>
      <c r="CZ6" s="617">
        <v>0.2</v>
      </c>
      <c r="DA6" s="618"/>
      <c r="DB6" s="618"/>
      <c r="DC6" s="634"/>
      <c r="DD6" s="632" t="s">
        <v>235</v>
      </c>
      <c r="DE6" s="624"/>
      <c r="DF6" s="624"/>
      <c r="DG6" s="624"/>
      <c r="DH6" s="624"/>
      <c r="DI6" s="624"/>
      <c r="DJ6" s="624"/>
      <c r="DK6" s="624"/>
      <c r="DL6" s="624"/>
      <c r="DM6" s="624"/>
      <c r="DN6" s="624"/>
      <c r="DO6" s="624"/>
      <c r="DP6" s="625"/>
      <c r="DQ6" s="632">
        <v>903119</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62489</v>
      </c>
      <c r="S7" s="624"/>
      <c r="T7" s="624"/>
      <c r="U7" s="624"/>
      <c r="V7" s="624"/>
      <c r="W7" s="624"/>
      <c r="X7" s="624"/>
      <c r="Y7" s="625"/>
      <c r="Z7" s="626">
        <v>0</v>
      </c>
      <c r="AA7" s="626"/>
      <c r="AB7" s="626"/>
      <c r="AC7" s="626"/>
      <c r="AD7" s="627">
        <v>62489</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74797625</v>
      </c>
      <c r="BH7" s="624"/>
      <c r="BI7" s="624"/>
      <c r="BJ7" s="624"/>
      <c r="BK7" s="624"/>
      <c r="BL7" s="624"/>
      <c r="BM7" s="624"/>
      <c r="BN7" s="625"/>
      <c r="BO7" s="626">
        <v>49.7</v>
      </c>
      <c r="BP7" s="626"/>
      <c r="BQ7" s="626"/>
      <c r="BR7" s="626"/>
      <c r="BS7" s="627" t="s">
        <v>129</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30129018</v>
      </c>
      <c r="CS7" s="624"/>
      <c r="CT7" s="624"/>
      <c r="CU7" s="624"/>
      <c r="CV7" s="624"/>
      <c r="CW7" s="624"/>
      <c r="CX7" s="624"/>
      <c r="CY7" s="625"/>
      <c r="CZ7" s="626">
        <v>7.9</v>
      </c>
      <c r="DA7" s="626"/>
      <c r="DB7" s="626"/>
      <c r="DC7" s="626"/>
      <c r="DD7" s="632">
        <v>1779556</v>
      </c>
      <c r="DE7" s="624"/>
      <c r="DF7" s="624"/>
      <c r="DG7" s="624"/>
      <c r="DH7" s="624"/>
      <c r="DI7" s="624"/>
      <c r="DJ7" s="624"/>
      <c r="DK7" s="624"/>
      <c r="DL7" s="624"/>
      <c r="DM7" s="624"/>
      <c r="DN7" s="624"/>
      <c r="DO7" s="624"/>
      <c r="DP7" s="625"/>
      <c r="DQ7" s="632">
        <v>25846237</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697453</v>
      </c>
      <c r="S8" s="624"/>
      <c r="T8" s="624"/>
      <c r="U8" s="624"/>
      <c r="V8" s="624"/>
      <c r="W8" s="624"/>
      <c r="X8" s="624"/>
      <c r="Y8" s="625"/>
      <c r="Z8" s="626">
        <v>0.2</v>
      </c>
      <c r="AA8" s="626"/>
      <c r="AB8" s="626"/>
      <c r="AC8" s="626"/>
      <c r="AD8" s="627">
        <v>697453</v>
      </c>
      <c r="AE8" s="627"/>
      <c r="AF8" s="627"/>
      <c r="AG8" s="627"/>
      <c r="AH8" s="627"/>
      <c r="AI8" s="627"/>
      <c r="AJ8" s="627"/>
      <c r="AK8" s="627"/>
      <c r="AL8" s="628">
        <v>0.3</v>
      </c>
      <c r="AM8" s="629"/>
      <c r="AN8" s="629"/>
      <c r="AO8" s="630"/>
      <c r="AP8" s="620" t="s">
        <v>240</v>
      </c>
      <c r="AQ8" s="621"/>
      <c r="AR8" s="621"/>
      <c r="AS8" s="621"/>
      <c r="AT8" s="621"/>
      <c r="AU8" s="621"/>
      <c r="AV8" s="621"/>
      <c r="AW8" s="621"/>
      <c r="AX8" s="621"/>
      <c r="AY8" s="621"/>
      <c r="AZ8" s="621"/>
      <c r="BA8" s="621"/>
      <c r="BB8" s="621"/>
      <c r="BC8" s="621"/>
      <c r="BD8" s="621"/>
      <c r="BE8" s="621"/>
      <c r="BF8" s="622"/>
      <c r="BG8" s="623">
        <v>1478248</v>
      </c>
      <c r="BH8" s="624"/>
      <c r="BI8" s="624"/>
      <c r="BJ8" s="624"/>
      <c r="BK8" s="624"/>
      <c r="BL8" s="624"/>
      <c r="BM8" s="624"/>
      <c r="BN8" s="625"/>
      <c r="BO8" s="626">
        <v>1</v>
      </c>
      <c r="BP8" s="626"/>
      <c r="BQ8" s="626"/>
      <c r="BR8" s="626"/>
      <c r="BS8" s="627" t="s">
        <v>235</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123347718</v>
      </c>
      <c r="CS8" s="624"/>
      <c r="CT8" s="624"/>
      <c r="CU8" s="624"/>
      <c r="CV8" s="624"/>
      <c r="CW8" s="624"/>
      <c r="CX8" s="624"/>
      <c r="CY8" s="625"/>
      <c r="CZ8" s="626">
        <v>32.4</v>
      </c>
      <c r="DA8" s="626"/>
      <c r="DB8" s="626"/>
      <c r="DC8" s="626"/>
      <c r="DD8" s="632">
        <v>3596406</v>
      </c>
      <c r="DE8" s="624"/>
      <c r="DF8" s="624"/>
      <c r="DG8" s="624"/>
      <c r="DH8" s="624"/>
      <c r="DI8" s="624"/>
      <c r="DJ8" s="624"/>
      <c r="DK8" s="624"/>
      <c r="DL8" s="624"/>
      <c r="DM8" s="624"/>
      <c r="DN8" s="624"/>
      <c r="DO8" s="624"/>
      <c r="DP8" s="625"/>
      <c r="DQ8" s="632">
        <v>58881769</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709041</v>
      </c>
      <c r="S9" s="624"/>
      <c r="T9" s="624"/>
      <c r="U9" s="624"/>
      <c r="V9" s="624"/>
      <c r="W9" s="624"/>
      <c r="X9" s="624"/>
      <c r="Y9" s="625"/>
      <c r="Z9" s="626">
        <v>0.2</v>
      </c>
      <c r="AA9" s="626"/>
      <c r="AB9" s="626"/>
      <c r="AC9" s="626"/>
      <c r="AD9" s="627">
        <v>709041</v>
      </c>
      <c r="AE9" s="627"/>
      <c r="AF9" s="627"/>
      <c r="AG9" s="627"/>
      <c r="AH9" s="627"/>
      <c r="AI9" s="627"/>
      <c r="AJ9" s="627"/>
      <c r="AK9" s="627"/>
      <c r="AL9" s="628">
        <v>0.3</v>
      </c>
      <c r="AM9" s="629"/>
      <c r="AN9" s="629"/>
      <c r="AO9" s="630"/>
      <c r="AP9" s="620" t="s">
        <v>243</v>
      </c>
      <c r="AQ9" s="621"/>
      <c r="AR9" s="621"/>
      <c r="AS9" s="621"/>
      <c r="AT9" s="621"/>
      <c r="AU9" s="621"/>
      <c r="AV9" s="621"/>
      <c r="AW9" s="621"/>
      <c r="AX9" s="621"/>
      <c r="AY9" s="621"/>
      <c r="AZ9" s="621"/>
      <c r="BA9" s="621"/>
      <c r="BB9" s="621"/>
      <c r="BC9" s="621"/>
      <c r="BD9" s="621"/>
      <c r="BE9" s="621"/>
      <c r="BF9" s="622"/>
      <c r="BG9" s="623">
        <v>63063603</v>
      </c>
      <c r="BH9" s="624"/>
      <c r="BI9" s="624"/>
      <c r="BJ9" s="624"/>
      <c r="BK9" s="624"/>
      <c r="BL9" s="624"/>
      <c r="BM9" s="624"/>
      <c r="BN9" s="625"/>
      <c r="BO9" s="626">
        <v>41.9</v>
      </c>
      <c r="BP9" s="626"/>
      <c r="BQ9" s="626"/>
      <c r="BR9" s="626"/>
      <c r="BS9" s="627" t="s">
        <v>235</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39254711</v>
      </c>
      <c r="CS9" s="624"/>
      <c r="CT9" s="624"/>
      <c r="CU9" s="624"/>
      <c r="CV9" s="624"/>
      <c r="CW9" s="624"/>
      <c r="CX9" s="624"/>
      <c r="CY9" s="625"/>
      <c r="CZ9" s="626">
        <v>10.3</v>
      </c>
      <c r="DA9" s="626"/>
      <c r="DB9" s="626"/>
      <c r="DC9" s="626"/>
      <c r="DD9" s="632">
        <v>8554296</v>
      </c>
      <c r="DE9" s="624"/>
      <c r="DF9" s="624"/>
      <c r="DG9" s="624"/>
      <c r="DH9" s="624"/>
      <c r="DI9" s="624"/>
      <c r="DJ9" s="624"/>
      <c r="DK9" s="624"/>
      <c r="DL9" s="624"/>
      <c r="DM9" s="624"/>
      <c r="DN9" s="624"/>
      <c r="DO9" s="624"/>
      <c r="DP9" s="625"/>
      <c r="DQ9" s="632">
        <v>25212353</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v>152120</v>
      </c>
      <c r="S10" s="624"/>
      <c r="T10" s="624"/>
      <c r="U10" s="624"/>
      <c r="V10" s="624"/>
      <c r="W10" s="624"/>
      <c r="X10" s="624"/>
      <c r="Y10" s="625"/>
      <c r="Z10" s="626">
        <v>0</v>
      </c>
      <c r="AA10" s="626"/>
      <c r="AB10" s="626"/>
      <c r="AC10" s="626"/>
      <c r="AD10" s="627">
        <v>152120</v>
      </c>
      <c r="AE10" s="627"/>
      <c r="AF10" s="627"/>
      <c r="AG10" s="627"/>
      <c r="AH10" s="627"/>
      <c r="AI10" s="627"/>
      <c r="AJ10" s="627"/>
      <c r="AK10" s="627"/>
      <c r="AL10" s="628">
        <v>0.1</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2691086</v>
      </c>
      <c r="BH10" s="624"/>
      <c r="BI10" s="624"/>
      <c r="BJ10" s="624"/>
      <c r="BK10" s="624"/>
      <c r="BL10" s="624"/>
      <c r="BM10" s="624"/>
      <c r="BN10" s="625"/>
      <c r="BO10" s="626">
        <v>1.8</v>
      </c>
      <c r="BP10" s="626"/>
      <c r="BQ10" s="626"/>
      <c r="BR10" s="626"/>
      <c r="BS10" s="627" t="s">
        <v>129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496944</v>
      </c>
      <c r="CS10" s="624"/>
      <c r="CT10" s="624"/>
      <c r="CU10" s="624"/>
      <c r="CV10" s="624"/>
      <c r="CW10" s="624"/>
      <c r="CX10" s="624"/>
      <c r="CY10" s="625"/>
      <c r="CZ10" s="626">
        <v>0.1</v>
      </c>
      <c r="DA10" s="626"/>
      <c r="DB10" s="626"/>
      <c r="DC10" s="626"/>
      <c r="DD10" s="632">
        <v>85056</v>
      </c>
      <c r="DE10" s="624"/>
      <c r="DF10" s="624"/>
      <c r="DG10" s="624"/>
      <c r="DH10" s="624"/>
      <c r="DI10" s="624"/>
      <c r="DJ10" s="624"/>
      <c r="DK10" s="624"/>
      <c r="DL10" s="624"/>
      <c r="DM10" s="624"/>
      <c r="DN10" s="624"/>
      <c r="DO10" s="624"/>
      <c r="DP10" s="625"/>
      <c r="DQ10" s="632">
        <v>467282</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20331795</v>
      </c>
      <c r="S11" s="624"/>
      <c r="T11" s="624"/>
      <c r="U11" s="624"/>
      <c r="V11" s="624"/>
      <c r="W11" s="624"/>
      <c r="X11" s="624"/>
      <c r="Y11" s="625"/>
      <c r="Z11" s="628">
        <v>5.0999999999999996</v>
      </c>
      <c r="AA11" s="629"/>
      <c r="AB11" s="629"/>
      <c r="AC11" s="635"/>
      <c r="AD11" s="632">
        <v>20331795</v>
      </c>
      <c r="AE11" s="624"/>
      <c r="AF11" s="624"/>
      <c r="AG11" s="624"/>
      <c r="AH11" s="624"/>
      <c r="AI11" s="624"/>
      <c r="AJ11" s="624"/>
      <c r="AK11" s="625"/>
      <c r="AL11" s="628">
        <v>9.6</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7564688</v>
      </c>
      <c r="BH11" s="624"/>
      <c r="BI11" s="624"/>
      <c r="BJ11" s="624"/>
      <c r="BK11" s="624"/>
      <c r="BL11" s="624"/>
      <c r="BM11" s="624"/>
      <c r="BN11" s="625"/>
      <c r="BO11" s="626">
        <v>5</v>
      </c>
      <c r="BP11" s="626"/>
      <c r="BQ11" s="626"/>
      <c r="BR11" s="626"/>
      <c r="BS11" s="627" t="s">
        <v>129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5475402</v>
      </c>
      <c r="CS11" s="624"/>
      <c r="CT11" s="624"/>
      <c r="CU11" s="624"/>
      <c r="CV11" s="624"/>
      <c r="CW11" s="624"/>
      <c r="CX11" s="624"/>
      <c r="CY11" s="625"/>
      <c r="CZ11" s="626">
        <v>1.4</v>
      </c>
      <c r="DA11" s="626"/>
      <c r="DB11" s="626"/>
      <c r="DC11" s="626"/>
      <c r="DD11" s="632">
        <v>1957300</v>
      </c>
      <c r="DE11" s="624"/>
      <c r="DF11" s="624"/>
      <c r="DG11" s="624"/>
      <c r="DH11" s="624"/>
      <c r="DI11" s="624"/>
      <c r="DJ11" s="624"/>
      <c r="DK11" s="624"/>
      <c r="DL11" s="624"/>
      <c r="DM11" s="624"/>
      <c r="DN11" s="624"/>
      <c r="DO11" s="624"/>
      <c r="DP11" s="625"/>
      <c r="DQ11" s="632">
        <v>4027740</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89890</v>
      </c>
      <c r="S12" s="624"/>
      <c r="T12" s="624"/>
      <c r="U12" s="624"/>
      <c r="V12" s="624"/>
      <c r="W12" s="624"/>
      <c r="X12" s="624"/>
      <c r="Y12" s="625"/>
      <c r="Z12" s="626">
        <v>0</v>
      </c>
      <c r="AA12" s="626"/>
      <c r="AB12" s="626"/>
      <c r="AC12" s="626"/>
      <c r="AD12" s="627">
        <v>89890</v>
      </c>
      <c r="AE12" s="627"/>
      <c r="AF12" s="627"/>
      <c r="AG12" s="627"/>
      <c r="AH12" s="627"/>
      <c r="AI12" s="627"/>
      <c r="AJ12" s="627"/>
      <c r="AK12" s="627"/>
      <c r="AL12" s="628">
        <v>0</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55091798</v>
      </c>
      <c r="BH12" s="624"/>
      <c r="BI12" s="624"/>
      <c r="BJ12" s="624"/>
      <c r="BK12" s="624"/>
      <c r="BL12" s="624"/>
      <c r="BM12" s="624"/>
      <c r="BN12" s="625"/>
      <c r="BO12" s="626">
        <v>36.6</v>
      </c>
      <c r="BP12" s="626"/>
      <c r="BQ12" s="626"/>
      <c r="BR12" s="626"/>
      <c r="BS12" s="627" t="s">
        <v>138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10749963</v>
      </c>
      <c r="CS12" s="624"/>
      <c r="CT12" s="624"/>
      <c r="CU12" s="624"/>
      <c r="CV12" s="624"/>
      <c r="CW12" s="624"/>
      <c r="CX12" s="624"/>
      <c r="CY12" s="625"/>
      <c r="CZ12" s="626">
        <v>2.8</v>
      </c>
      <c r="DA12" s="626"/>
      <c r="DB12" s="626"/>
      <c r="DC12" s="626"/>
      <c r="DD12" s="632">
        <v>3602514</v>
      </c>
      <c r="DE12" s="624"/>
      <c r="DF12" s="624"/>
      <c r="DG12" s="624"/>
      <c r="DH12" s="624"/>
      <c r="DI12" s="624"/>
      <c r="DJ12" s="624"/>
      <c r="DK12" s="624"/>
      <c r="DL12" s="624"/>
      <c r="DM12" s="624"/>
      <c r="DN12" s="624"/>
      <c r="DO12" s="624"/>
      <c r="DP12" s="625"/>
      <c r="DQ12" s="632">
        <v>7226074</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235</v>
      </c>
      <c r="S13" s="624"/>
      <c r="T13" s="624"/>
      <c r="U13" s="624"/>
      <c r="V13" s="624"/>
      <c r="W13" s="624"/>
      <c r="X13" s="624"/>
      <c r="Y13" s="625"/>
      <c r="Z13" s="626" t="s">
        <v>138</v>
      </c>
      <c r="AA13" s="626"/>
      <c r="AB13" s="626"/>
      <c r="AC13" s="626"/>
      <c r="AD13" s="627" t="s">
        <v>138</v>
      </c>
      <c r="AE13" s="627"/>
      <c r="AF13" s="627"/>
      <c r="AG13" s="627"/>
      <c r="AH13" s="627"/>
      <c r="AI13" s="627"/>
      <c r="AJ13" s="627"/>
      <c r="AK13" s="627"/>
      <c r="AL13" s="628" t="s">
        <v>235</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54958185</v>
      </c>
      <c r="BH13" s="624"/>
      <c r="BI13" s="624"/>
      <c r="BJ13" s="624"/>
      <c r="BK13" s="624"/>
      <c r="BL13" s="624"/>
      <c r="BM13" s="624"/>
      <c r="BN13" s="625"/>
      <c r="BO13" s="626">
        <v>36.5</v>
      </c>
      <c r="BP13" s="626"/>
      <c r="BQ13" s="626"/>
      <c r="BR13" s="626"/>
      <c r="BS13" s="627" t="s">
        <v>129</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45743025</v>
      </c>
      <c r="CS13" s="624"/>
      <c r="CT13" s="624"/>
      <c r="CU13" s="624"/>
      <c r="CV13" s="624"/>
      <c r="CW13" s="624"/>
      <c r="CX13" s="624"/>
      <c r="CY13" s="625"/>
      <c r="CZ13" s="626">
        <v>12</v>
      </c>
      <c r="DA13" s="626"/>
      <c r="DB13" s="626"/>
      <c r="DC13" s="626"/>
      <c r="DD13" s="632">
        <v>25024463</v>
      </c>
      <c r="DE13" s="624"/>
      <c r="DF13" s="624"/>
      <c r="DG13" s="624"/>
      <c r="DH13" s="624"/>
      <c r="DI13" s="624"/>
      <c r="DJ13" s="624"/>
      <c r="DK13" s="624"/>
      <c r="DL13" s="624"/>
      <c r="DM13" s="624"/>
      <c r="DN13" s="624"/>
      <c r="DO13" s="624"/>
      <c r="DP13" s="625"/>
      <c r="DQ13" s="632">
        <v>25215513</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26" t="s">
        <v>235</v>
      </c>
      <c r="AA14" s="626"/>
      <c r="AB14" s="626"/>
      <c r="AC14" s="626"/>
      <c r="AD14" s="627" t="s">
        <v>235</v>
      </c>
      <c r="AE14" s="627"/>
      <c r="AF14" s="627"/>
      <c r="AG14" s="627"/>
      <c r="AH14" s="627"/>
      <c r="AI14" s="627"/>
      <c r="AJ14" s="627"/>
      <c r="AK14" s="627"/>
      <c r="AL14" s="628" t="s">
        <v>138</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2644459</v>
      </c>
      <c r="BH14" s="624"/>
      <c r="BI14" s="624"/>
      <c r="BJ14" s="624"/>
      <c r="BK14" s="624"/>
      <c r="BL14" s="624"/>
      <c r="BM14" s="624"/>
      <c r="BN14" s="625"/>
      <c r="BO14" s="626">
        <v>1.8</v>
      </c>
      <c r="BP14" s="626"/>
      <c r="BQ14" s="626"/>
      <c r="BR14" s="626"/>
      <c r="BS14" s="627" t="s">
        <v>138</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11555157</v>
      </c>
      <c r="CS14" s="624"/>
      <c r="CT14" s="624"/>
      <c r="CU14" s="624"/>
      <c r="CV14" s="624"/>
      <c r="CW14" s="624"/>
      <c r="CX14" s="624"/>
      <c r="CY14" s="625"/>
      <c r="CZ14" s="626">
        <v>3</v>
      </c>
      <c r="DA14" s="626"/>
      <c r="DB14" s="626"/>
      <c r="DC14" s="626"/>
      <c r="DD14" s="632">
        <v>1821490</v>
      </c>
      <c r="DE14" s="624"/>
      <c r="DF14" s="624"/>
      <c r="DG14" s="624"/>
      <c r="DH14" s="624"/>
      <c r="DI14" s="624"/>
      <c r="DJ14" s="624"/>
      <c r="DK14" s="624"/>
      <c r="DL14" s="624"/>
      <c r="DM14" s="624"/>
      <c r="DN14" s="624"/>
      <c r="DO14" s="624"/>
      <c r="DP14" s="625"/>
      <c r="DQ14" s="632">
        <v>10415388</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v>5754349</v>
      </c>
      <c r="S15" s="624"/>
      <c r="T15" s="624"/>
      <c r="U15" s="624"/>
      <c r="V15" s="624"/>
      <c r="W15" s="624"/>
      <c r="X15" s="624"/>
      <c r="Y15" s="625"/>
      <c r="Z15" s="626">
        <v>1.5</v>
      </c>
      <c r="AA15" s="626"/>
      <c r="AB15" s="626"/>
      <c r="AC15" s="626"/>
      <c r="AD15" s="627">
        <v>5754349</v>
      </c>
      <c r="AE15" s="627"/>
      <c r="AF15" s="627"/>
      <c r="AG15" s="627"/>
      <c r="AH15" s="627"/>
      <c r="AI15" s="627"/>
      <c r="AJ15" s="627"/>
      <c r="AK15" s="627"/>
      <c r="AL15" s="628">
        <v>2.7</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4923024</v>
      </c>
      <c r="BH15" s="624"/>
      <c r="BI15" s="624"/>
      <c r="BJ15" s="624"/>
      <c r="BK15" s="624"/>
      <c r="BL15" s="624"/>
      <c r="BM15" s="624"/>
      <c r="BN15" s="625"/>
      <c r="BO15" s="626">
        <v>3.3</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74405817</v>
      </c>
      <c r="CS15" s="624"/>
      <c r="CT15" s="624"/>
      <c r="CU15" s="624"/>
      <c r="CV15" s="624"/>
      <c r="CW15" s="624"/>
      <c r="CX15" s="624"/>
      <c r="CY15" s="625"/>
      <c r="CZ15" s="626">
        <v>19.5</v>
      </c>
      <c r="DA15" s="626"/>
      <c r="DB15" s="626"/>
      <c r="DC15" s="626"/>
      <c r="DD15" s="632">
        <v>6032151</v>
      </c>
      <c r="DE15" s="624"/>
      <c r="DF15" s="624"/>
      <c r="DG15" s="624"/>
      <c r="DH15" s="624"/>
      <c r="DI15" s="624"/>
      <c r="DJ15" s="624"/>
      <c r="DK15" s="624"/>
      <c r="DL15" s="624"/>
      <c r="DM15" s="624"/>
      <c r="DN15" s="624"/>
      <c r="DO15" s="624"/>
      <c r="DP15" s="625"/>
      <c r="DQ15" s="632">
        <v>54099880</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617496</v>
      </c>
      <c r="S16" s="624"/>
      <c r="T16" s="624"/>
      <c r="U16" s="624"/>
      <c r="V16" s="624"/>
      <c r="W16" s="624"/>
      <c r="X16" s="624"/>
      <c r="Y16" s="625"/>
      <c r="Z16" s="626">
        <v>0.2</v>
      </c>
      <c r="AA16" s="626"/>
      <c r="AB16" s="626"/>
      <c r="AC16" s="626"/>
      <c r="AD16" s="627">
        <v>617496</v>
      </c>
      <c r="AE16" s="627"/>
      <c r="AF16" s="627"/>
      <c r="AG16" s="627"/>
      <c r="AH16" s="627"/>
      <c r="AI16" s="627"/>
      <c r="AJ16" s="627"/>
      <c r="AK16" s="627"/>
      <c r="AL16" s="628">
        <v>0.3</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v>23</v>
      </c>
      <c r="BH16" s="624"/>
      <c r="BI16" s="624"/>
      <c r="BJ16" s="624"/>
      <c r="BK16" s="624"/>
      <c r="BL16" s="624"/>
      <c r="BM16" s="624"/>
      <c r="BN16" s="625"/>
      <c r="BO16" s="626">
        <v>0</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3749351</v>
      </c>
      <c r="CS16" s="624"/>
      <c r="CT16" s="624"/>
      <c r="CU16" s="624"/>
      <c r="CV16" s="624"/>
      <c r="CW16" s="624"/>
      <c r="CX16" s="624"/>
      <c r="CY16" s="625"/>
      <c r="CZ16" s="626">
        <v>1</v>
      </c>
      <c r="DA16" s="626"/>
      <c r="DB16" s="626"/>
      <c r="DC16" s="626"/>
      <c r="DD16" s="632" t="s">
        <v>129</v>
      </c>
      <c r="DE16" s="624"/>
      <c r="DF16" s="624"/>
      <c r="DG16" s="624"/>
      <c r="DH16" s="624"/>
      <c r="DI16" s="624"/>
      <c r="DJ16" s="624"/>
      <c r="DK16" s="624"/>
      <c r="DL16" s="624"/>
      <c r="DM16" s="624"/>
      <c r="DN16" s="624"/>
      <c r="DO16" s="624"/>
      <c r="DP16" s="625"/>
      <c r="DQ16" s="632">
        <v>1079741</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2217396</v>
      </c>
      <c r="S17" s="624"/>
      <c r="T17" s="624"/>
      <c r="U17" s="624"/>
      <c r="V17" s="624"/>
      <c r="W17" s="624"/>
      <c r="X17" s="624"/>
      <c r="Y17" s="625"/>
      <c r="Z17" s="626">
        <v>0.6</v>
      </c>
      <c r="AA17" s="626"/>
      <c r="AB17" s="626"/>
      <c r="AC17" s="626"/>
      <c r="AD17" s="627">
        <v>2217396</v>
      </c>
      <c r="AE17" s="627"/>
      <c r="AF17" s="627"/>
      <c r="AG17" s="627"/>
      <c r="AH17" s="627"/>
      <c r="AI17" s="627"/>
      <c r="AJ17" s="627"/>
      <c r="AK17" s="627"/>
      <c r="AL17" s="628">
        <v>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138</v>
      </c>
      <c r="BH17" s="624"/>
      <c r="BI17" s="624"/>
      <c r="BJ17" s="624"/>
      <c r="BK17" s="624"/>
      <c r="BL17" s="624"/>
      <c r="BM17" s="624"/>
      <c r="BN17" s="625"/>
      <c r="BO17" s="626" t="s">
        <v>235</v>
      </c>
      <c r="BP17" s="626"/>
      <c r="BQ17" s="626"/>
      <c r="BR17" s="626"/>
      <c r="BS17" s="627" t="s">
        <v>138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35394681</v>
      </c>
      <c r="CS17" s="624"/>
      <c r="CT17" s="624"/>
      <c r="CU17" s="624"/>
      <c r="CV17" s="624"/>
      <c r="CW17" s="624"/>
      <c r="CX17" s="624"/>
      <c r="CY17" s="625"/>
      <c r="CZ17" s="626">
        <v>9.3000000000000007</v>
      </c>
      <c r="DA17" s="626"/>
      <c r="DB17" s="626"/>
      <c r="DC17" s="626"/>
      <c r="DD17" s="632" t="s">
        <v>235</v>
      </c>
      <c r="DE17" s="624"/>
      <c r="DF17" s="624"/>
      <c r="DG17" s="624"/>
      <c r="DH17" s="624"/>
      <c r="DI17" s="624"/>
      <c r="DJ17" s="624"/>
      <c r="DK17" s="624"/>
      <c r="DL17" s="624"/>
      <c r="DM17" s="624"/>
      <c r="DN17" s="624"/>
      <c r="DO17" s="624"/>
      <c r="DP17" s="625"/>
      <c r="DQ17" s="632">
        <v>34915012</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1374171</v>
      </c>
      <c r="S18" s="624"/>
      <c r="T18" s="624"/>
      <c r="U18" s="624"/>
      <c r="V18" s="624"/>
      <c r="W18" s="624"/>
      <c r="X18" s="624"/>
      <c r="Y18" s="625"/>
      <c r="Z18" s="626">
        <v>0.3</v>
      </c>
      <c r="AA18" s="626"/>
      <c r="AB18" s="626"/>
      <c r="AC18" s="626"/>
      <c r="AD18" s="627">
        <v>1374171</v>
      </c>
      <c r="AE18" s="627"/>
      <c r="AF18" s="627"/>
      <c r="AG18" s="627"/>
      <c r="AH18" s="627"/>
      <c r="AI18" s="627"/>
      <c r="AJ18" s="627"/>
      <c r="AK18" s="627"/>
      <c r="AL18" s="628">
        <v>0.7</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138</v>
      </c>
      <c r="BH18" s="624"/>
      <c r="BI18" s="624"/>
      <c r="BJ18" s="624"/>
      <c r="BK18" s="624"/>
      <c r="BL18" s="624"/>
      <c r="BM18" s="624"/>
      <c r="BN18" s="625"/>
      <c r="BO18" s="626" t="s">
        <v>129</v>
      </c>
      <c r="BP18" s="626"/>
      <c r="BQ18" s="626"/>
      <c r="BR18" s="626"/>
      <c r="BS18" s="627" t="s">
        <v>138</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138</v>
      </c>
      <c r="DA18" s="626"/>
      <c r="DB18" s="626"/>
      <c r="DC18" s="626"/>
      <c r="DD18" s="632" t="s">
        <v>138</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1296316</v>
      </c>
      <c r="S19" s="624"/>
      <c r="T19" s="624"/>
      <c r="U19" s="624"/>
      <c r="V19" s="624"/>
      <c r="W19" s="624"/>
      <c r="X19" s="624"/>
      <c r="Y19" s="625"/>
      <c r="Z19" s="626">
        <v>0.3</v>
      </c>
      <c r="AA19" s="626"/>
      <c r="AB19" s="626"/>
      <c r="AC19" s="626"/>
      <c r="AD19" s="627">
        <v>1296316</v>
      </c>
      <c r="AE19" s="627"/>
      <c r="AF19" s="627"/>
      <c r="AG19" s="627"/>
      <c r="AH19" s="627"/>
      <c r="AI19" s="627"/>
      <c r="AJ19" s="627"/>
      <c r="AK19" s="627"/>
      <c r="AL19" s="628">
        <v>0.6</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13125157</v>
      </c>
      <c r="BH19" s="624"/>
      <c r="BI19" s="624"/>
      <c r="BJ19" s="624"/>
      <c r="BK19" s="624"/>
      <c r="BL19" s="624"/>
      <c r="BM19" s="624"/>
      <c r="BN19" s="625"/>
      <c r="BO19" s="626">
        <v>8.6999999999999993</v>
      </c>
      <c r="BP19" s="626"/>
      <c r="BQ19" s="626"/>
      <c r="BR19" s="626"/>
      <c r="BS19" s="627" t="s">
        <v>129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129</v>
      </c>
      <c r="DA19" s="626"/>
      <c r="DB19" s="626"/>
      <c r="DC19" s="626"/>
      <c r="DD19" s="632" t="s">
        <v>138</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77855</v>
      </c>
      <c r="S20" s="624"/>
      <c r="T20" s="624"/>
      <c r="U20" s="624"/>
      <c r="V20" s="624"/>
      <c r="W20" s="624"/>
      <c r="X20" s="624"/>
      <c r="Y20" s="625"/>
      <c r="Z20" s="626">
        <v>0</v>
      </c>
      <c r="AA20" s="626"/>
      <c r="AB20" s="626"/>
      <c r="AC20" s="626"/>
      <c r="AD20" s="627">
        <v>77855</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13125157</v>
      </c>
      <c r="BH20" s="624"/>
      <c r="BI20" s="624"/>
      <c r="BJ20" s="624"/>
      <c r="BK20" s="624"/>
      <c r="BL20" s="624"/>
      <c r="BM20" s="624"/>
      <c r="BN20" s="625"/>
      <c r="BO20" s="626">
        <v>8.6999999999999993</v>
      </c>
      <c r="BP20" s="626"/>
      <c r="BQ20" s="626"/>
      <c r="BR20" s="626"/>
      <c r="BS20" s="627" t="s">
        <v>235</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381204906</v>
      </c>
      <c r="CS20" s="624"/>
      <c r="CT20" s="624"/>
      <c r="CU20" s="624"/>
      <c r="CV20" s="624"/>
      <c r="CW20" s="624"/>
      <c r="CX20" s="624"/>
      <c r="CY20" s="625"/>
      <c r="CZ20" s="626">
        <v>100</v>
      </c>
      <c r="DA20" s="626"/>
      <c r="DB20" s="626"/>
      <c r="DC20" s="626"/>
      <c r="DD20" s="632">
        <v>52453232</v>
      </c>
      <c r="DE20" s="624"/>
      <c r="DF20" s="624"/>
      <c r="DG20" s="624"/>
      <c r="DH20" s="624"/>
      <c r="DI20" s="624"/>
      <c r="DJ20" s="624"/>
      <c r="DK20" s="624"/>
      <c r="DL20" s="624"/>
      <c r="DM20" s="624"/>
      <c r="DN20" s="624"/>
      <c r="DO20" s="624"/>
      <c r="DP20" s="625"/>
      <c r="DQ20" s="632">
        <v>248290108</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33647750</v>
      </c>
      <c r="S21" s="624"/>
      <c r="T21" s="624"/>
      <c r="U21" s="624"/>
      <c r="V21" s="624"/>
      <c r="W21" s="624"/>
      <c r="X21" s="624"/>
      <c r="Y21" s="625"/>
      <c r="Z21" s="626">
        <v>8.5</v>
      </c>
      <c r="AA21" s="626"/>
      <c r="AB21" s="626"/>
      <c r="AC21" s="626"/>
      <c r="AD21" s="627">
        <v>30608592</v>
      </c>
      <c r="AE21" s="627"/>
      <c r="AF21" s="627"/>
      <c r="AG21" s="627"/>
      <c r="AH21" s="627"/>
      <c r="AI21" s="627"/>
      <c r="AJ21" s="627"/>
      <c r="AK21" s="627"/>
      <c r="AL21" s="628">
        <v>14.5</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98854</v>
      </c>
      <c r="BH21" s="624"/>
      <c r="BI21" s="624"/>
      <c r="BJ21" s="624"/>
      <c r="BK21" s="624"/>
      <c r="BL21" s="624"/>
      <c r="BM21" s="624"/>
      <c r="BN21" s="625"/>
      <c r="BO21" s="626">
        <v>0.1</v>
      </c>
      <c r="BP21" s="626"/>
      <c r="BQ21" s="626"/>
      <c r="BR21" s="626"/>
      <c r="BS21" s="627" t="s">
        <v>138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30608592</v>
      </c>
      <c r="S22" s="624"/>
      <c r="T22" s="624"/>
      <c r="U22" s="624"/>
      <c r="V22" s="624"/>
      <c r="W22" s="624"/>
      <c r="X22" s="624"/>
      <c r="Y22" s="625"/>
      <c r="Z22" s="626">
        <v>7.7</v>
      </c>
      <c r="AA22" s="626"/>
      <c r="AB22" s="626"/>
      <c r="AC22" s="626"/>
      <c r="AD22" s="627">
        <v>30608592</v>
      </c>
      <c r="AE22" s="627"/>
      <c r="AF22" s="627"/>
      <c r="AG22" s="627"/>
      <c r="AH22" s="627"/>
      <c r="AI22" s="627"/>
      <c r="AJ22" s="627"/>
      <c r="AK22" s="627"/>
      <c r="AL22" s="628">
        <v>14.5</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v>5476538</v>
      </c>
      <c r="BH22" s="624"/>
      <c r="BI22" s="624"/>
      <c r="BJ22" s="624"/>
      <c r="BK22" s="624"/>
      <c r="BL22" s="624"/>
      <c r="BM22" s="624"/>
      <c r="BN22" s="625"/>
      <c r="BO22" s="626">
        <v>3.6</v>
      </c>
      <c r="BP22" s="626"/>
      <c r="BQ22" s="626"/>
      <c r="BR22" s="626"/>
      <c r="BS22" s="627" t="s">
        <v>235</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3039022</v>
      </c>
      <c r="S23" s="624"/>
      <c r="T23" s="624"/>
      <c r="U23" s="624"/>
      <c r="V23" s="624"/>
      <c r="W23" s="624"/>
      <c r="X23" s="624"/>
      <c r="Y23" s="625"/>
      <c r="Z23" s="626">
        <v>0.8</v>
      </c>
      <c r="AA23" s="626"/>
      <c r="AB23" s="626"/>
      <c r="AC23" s="626"/>
      <c r="AD23" s="627" t="s">
        <v>129</v>
      </c>
      <c r="AE23" s="627"/>
      <c r="AF23" s="627"/>
      <c r="AG23" s="627"/>
      <c r="AH23" s="627"/>
      <c r="AI23" s="627"/>
      <c r="AJ23" s="627"/>
      <c r="AK23" s="627"/>
      <c r="AL23" s="628" t="s">
        <v>235</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7549765</v>
      </c>
      <c r="BH23" s="624"/>
      <c r="BI23" s="624"/>
      <c r="BJ23" s="624"/>
      <c r="BK23" s="624"/>
      <c r="BL23" s="624"/>
      <c r="BM23" s="624"/>
      <c r="BN23" s="625"/>
      <c r="BO23" s="626">
        <v>5</v>
      </c>
      <c r="BP23" s="626"/>
      <c r="BQ23" s="626"/>
      <c r="BR23" s="626"/>
      <c r="BS23" s="627" t="s">
        <v>235</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v>136</v>
      </c>
      <c r="S24" s="624"/>
      <c r="T24" s="624"/>
      <c r="U24" s="624"/>
      <c r="V24" s="624"/>
      <c r="W24" s="624"/>
      <c r="X24" s="624"/>
      <c r="Y24" s="625"/>
      <c r="Z24" s="626">
        <v>0</v>
      </c>
      <c r="AA24" s="626"/>
      <c r="AB24" s="626"/>
      <c r="AC24" s="626"/>
      <c r="AD24" s="627" t="s">
        <v>138</v>
      </c>
      <c r="AE24" s="627"/>
      <c r="AF24" s="627"/>
      <c r="AG24" s="627"/>
      <c r="AH24" s="627"/>
      <c r="AI24" s="627"/>
      <c r="AJ24" s="627"/>
      <c r="AK24" s="627"/>
      <c r="AL24" s="628" t="s">
        <v>129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138</v>
      </c>
      <c r="BH24" s="624"/>
      <c r="BI24" s="624"/>
      <c r="BJ24" s="624"/>
      <c r="BK24" s="624"/>
      <c r="BL24" s="624"/>
      <c r="BM24" s="624"/>
      <c r="BN24" s="625"/>
      <c r="BO24" s="626" t="s">
        <v>129</v>
      </c>
      <c r="BP24" s="626"/>
      <c r="BQ24" s="626"/>
      <c r="BR24" s="626"/>
      <c r="BS24" s="627" t="s">
        <v>138</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201625835</v>
      </c>
      <c r="CS24" s="613"/>
      <c r="CT24" s="613"/>
      <c r="CU24" s="613"/>
      <c r="CV24" s="613"/>
      <c r="CW24" s="613"/>
      <c r="CX24" s="613"/>
      <c r="CY24" s="614"/>
      <c r="CZ24" s="617">
        <v>52.9</v>
      </c>
      <c r="DA24" s="618"/>
      <c r="DB24" s="618"/>
      <c r="DC24" s="634"/>
      <c r="DD24" s="658">
        <v>131482774</v>
      </c>
      <c r="DE24" s="613"/>
      <c r="DF24" s="613"/>
      <c r="DG24" s="613"/>
      <c r="DH24" s="613"/>
      <c r="DI24" s="613"/>
      <c r="DJ24" s="613"/>
      <c r="DK24" s="614"/>
      <c r="DL24" s="658">
        <v>129496701</v>
      </c>
      <c r="DM24" s="613"/>
      <c r="DN24" s="613"/>
      <c r="DO24" s="613"/>
      <c r="DP24" s="613"/>
      <c r="DQ24" s="613"/>
      <c r="DR24" s="613"/>
      <c r="DS24" s="613"/>
      <c r="DT24" s="613"/>
      <c r="DU24" s="613"/>
      <c r="DV24" s="614"/>
      <c r="DW24" s="617">
        <v>57.3</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219916503</v>
      </c>
      <c r="S25" s="624"/>
      <c r="T25" s="624"/>
      <c r="U25" s="624"/>
      <c r="V25" s="624"/>
      <c r="W25" s="624"/>
      <c r="X25" s="624"/>
      <c r="Y25" s="625"/>
      <c r="Z25" s="626">
        <v>55.5</v>
      </c>
      <c r="AA25" s="626"/>
      <c r="AB25" s="626"/>
      <c r="AC25" s="626"/>
      <c r="AD25" s="627">
        <v>209327580</v>
      </c>
      <c r="AE25" s="627"/>
      <c r="AF25" s="627"/>
      <c r="AG25" s="627"/>
      <c r="AH25" s="627"/>
      <c r="AI25" s="627"/>
      <c r="AJ25" s="627"/>
      <c r="AK25" s="627"/>
      <c r="AL25" s="628">
        <v>99</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138</v>
      </c>
      <c r="BH25" s="624"/>
      <c r="BI25" s="624"/>
      <c r="BJ25" s="624"/>
      <c r="BK25" s="624"/>
      <c r="BL25" s="624"/>
      <c r="BM25" s="624"/>
      <c r="BN25" s="625"/>
      <c r="BO25" s="626" t="s">
        <v>235</v>
      </c>
      <c r="BP25" s="626"/>
      <c r="BQ25" s="626"/>
      <c r="BR25" s="626"/>
      <c r="BS25" s="627" t="s">
        <v>235</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79907742</v>
      </c>
      <c r="CS25" s="655"/>
      <c r="CT25" s="655"/>
      <c r="CU25" s="655"/>
      <c r="CV25" s="655"/>
      <c r="CW25" s="655"/>
      <c r="CX25" s="655"/>
      <c r="CY25" s="656"/>
      <c r="CZ25" s="628">
        <v>21</v>
      </c>
      <c r="DA25" s="653"/>
      <c r="DB25" s="653"/>
      <c r="DC25" s="657"/>
      <c r="DD25" s="632">
        <v>69492203</v>
      </c>
      <c r="DE25" s="655"/>
      <c r="DF25" s="655"/>
      <c r="DG25" s="655"/>
      <c r="DH25" s="655"/>
      <c r="DI25" s="655"/>
      <c r="DJ25" s="655"/>
      <c r="DK25" s="656"/>
      <c r="DL25" s="632">
        <v>69038490</v>
      </c>
      <c r="DM25" s="655"/>
      <c r="DN25" s="655"/>
      <c r="DO25" s="655"/>
      <c r="DP25" s="655"/>
      <c r="DQ25" s="655"/>
      <c r="DR25" s="655"/>
      <c r="DS25" s="655"/>
      <c r="DT25" s="655"/>
      <c r="DU25" s="655"/>
      <c r="DV25" s="656"/>
      <c r="DW25" s="628">
        <v>30.5</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394593</v>
      </c>
      <c r="S26" s="624"/>
      <c r="T26" s="624"/>
      <c r="U26" s="624"/>
      <c r="V26" s="624"/>
      <c r="W26" s="624"/>
      <c r="X26" s="624"/>
      <c r="Y26" s="625"/>
      <c r="Z26" s="626">
        <v>0.1</v>
      </c>
      <c r="AA26" s="626"/>
      <c r="AB26" s="626"/>
      <c r="AC26" s="626"/>
      <c r="AD26" s="627">
        <v>394593</v>
      </c>
      <c r="AE26" s="627"/>
      <c r="AF26" s="627"/>
      <c r="AG26" s="627"/>
      <c r="AH26" s="627"/>
      <c r="AI26" s="627"/>
      <c r="AJ26" s="627"/>
      <c r="AK26" s="627"/>
      <c r="AL26" s="628">
        <v>0.2</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138</v>
      </c>
      <c r="BH26" s="624"/>
      <c r="BI26" s="624"/>
      <c r="BJ26" s="624"/>
      <c r="BK26" s="624"/>
      <c r="BL26" s="624"/>
      <c r="BM26" s="624"/>
      <c r="BN26" s="625"/>
      <c r="BO26" s="626" t="s">
        <v>235</v>
      </c>
      <c r="BP26" s="626"/>
      <c r="BQ26" s="626"/>
      <c r="BR26" s="626"/>
      <c r="BS26" s="627" t="s">
        <v>138</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55598244</v>
      </c>
      <c r="CS26" s="624"/>
      <c r="CT26" s="624"/>
      <c r="CU26" s="624"/>
      <c r="CV26" s="624"/>
      <c r="CW26" s="624"/>
      <c r="CX26" s="624"/>
      <c r="CY26" s="625"/>
      <c r="CZ26" s="628">
        <v>14.6</v>
      </c>
      <c r="DA26" s="653"/>
      <c r="DB26" s="653"/>
      <c r="DC26" s="657"/>
      <c r="DD26" s="632">
        <v>46016241</v>
      </c>
      <c r="DE26" s="624"/>
      <c r="DF26" s="624"/>
      <c r="DG26" s="624"/>
      <c r="DH26" s="624"/>
      <c r="DI26" s="624"/>
      <c r="DJ26" s="624"/>
      <c r="DK26" s="625"/>
      <c r="DL26" s="632" t="s">
        <v>138</v>
      </c>
      <c r="DM26" s="624"/>
      <c r="DN26" s="624"/>
      <c r="DO26" s="624"/>
      <c r="DP26" s="624"/>
      <c r="DQ26" s="624"/>
      <c r="DR26" s="624"/>
      <c r="DS26" s="624"/>
      <c r="DT26" s="624"/>
      <c r="DU26" s="624"/>
      <c r="DV26" s="625"/>
      <c r="DW26" s="628" t="s">
        <v>235</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1051019</v>
      </c>
      <c r="S27" s="624"/>
      <c r="T27" s="624"/>
      <c r="U27" s="624"/>
      <c r="V27" s="624"/>
      <c r="W27" s="624"/>
      <c r="X27" s="624"/>
      <c r="Y27" s="625"/>
      <c r="Z27" s="626">
        <v>0.3</v>
      </c>
      <c r="AA27" s="626"/>
      <c r="AB27" s="626"/>
      <c r="AC27" s="626"/>
      <c r="AD27" s="627" t="s">
        <v>138</v>
      </c>
      <c r="AE27" s="627"/>
      <c r="AF27" s="627"/>
      <c r="AG27" s="627"/>
      <c r="AH27" s="627"/>
      <c r="AI27" s="627"/>
      <c r="AJ27" s="627"/>
      <c r="AK27" s="627"/>
      <c r="AL27" s="628" t="s">
        <v>235</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150582086</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86402076</v>
      </c>
      <c r="CS27" s="655"/>
      <c r="CT27" s="655"/>
      <c r="CU27" s="655"/>
      <c r="CV27" s="655"/>
      <c r="CW27" s="655"/>
      <c r="CX27" s="655"/>
      <c r="CY27" s="656"/>
      <c r="CZ27" s="628">
        <v>22.7</v>
      </c>
      <c r="DA27" s="653"/>
      <c r="DB27" s="653"/>
      <c r="DC27" s="657"/>
      <c r="DD27" s="632">
        <v>27154223</v>
      </c>
      <c r="DE27" s="655"/>
      <c r="DF27" s="655"/>
      <c r="DG27" s="655"/>
      <c r="DH27" s="655"/>
      <c r="DI27" s="655"/>
      <c r="DJ27" s="655"/>
      <c r="DK27" s="656"/>
      <c r="DL27" s="632">
        <v>25636580</v>
      </c>
      <c r="DM27" s="655"/>
      <c r="DN27" s="655"/>
      <c r="DO27" s="655"/>
      <c r="DP27" s="655"/>
      <c r="DQ27" s="655"/>
      <c r="DR27" s="655"/>
      <c r="DS27" s="655"/>
      <c r="DT27" s="655"/>
      <c r="DU27" s="655"/>
      <c r="DV27" s="656"/>
      <c r="DW27" s="628">
        <v>11.3</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2607133</v>
      </c>
      <c r="S28" s="624"/>
      <c r="T28" s="624"/>
      <c r="U28" s="624"/>
      <c r="V28" s="624"/>
      <c r="W28" s="624"/>
      <c r="X28" s="624"/>
      <c r="Y28" s="625"/>
      <c r="Z28" s="626">
        <v>0.7</v>
      </c>
      <c r="AA28" s="626"/>
      <c r="AB28" s="626"/>
      <c r="AC28" s="626"/>
      <c r="AD28" s="627">
        <v>571563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35316017</v>
      </c>
      <c r="CS28" s="624"/>
      <c r="CT28" s="624"/>
      <c r="CU28" s="624"/>
      <c r="CV28" s="624"/>
      <c r="CW28" s="624"/>
      <c r="CX28" s="624"/>
      <c r="CY28" s="625"/>
      <c r="CZ28" s="628">
        <v>9.3000000000000007</v>
      </c>
      <c r="DA28" s="653"/>
      <c r="DB28" s="653"/>
      <c r="DC28" s="657"/>
      <c r="DD28" s="632">
        <v>34836348</v>
      </c>
      <c r="DE28" s="624"/>
      <c r="DF28" s="624"/>
      <c r="DG28" s="624"/>
      <c r="DH28" s="624"/>
      <c r="DI28" s="624"/>
      <c r="DJ28" s="624"/>
      <c r="DK28" s="625"/>
      <c r="DL28" s="632">
        <v>34821631</v>
      </c>
      <c r="DM28" s="624"/>
      <c r="DN28" s="624"/>
      <c r="DO28" s="624"/>
      <c r="DP28" s="624"/>
      <c r="DQ28" s="624"/>
      <c r="DR28" s="624"/>
      <c r="DS28" s="624"/>
      <c r="DT28" s="624"/>
      <c r="DU28" s="624"/>
      <c r="DV28" s="625"/>
      <c r="DW28" s="628">
        <v>15.4</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1599608</v>
      </c>
      <c r="S29" s="624"/>
      <c r="T29" s="624"/>
      <c r="U29" s="624"/>
      <c r="V29" s="624"/>
      <c r="W29" s="624"/>
      <c r="X29" s="624"/>
      <c r="Y29" s="625"/>
      <c r="Z29" s="626">
        <v>0.4</v>
      </c>
      <c r="AA29" s="626"/>
      <c r="AB29" s="626"/>
      <c r="AC29" s="626"/>
      <c r="AD29" s="627">
        <v>17374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35316017</v>
      </c>
      <c r="CS29" s="655"/>
      <c r="CT29" s="655"/>
      <c r="CU29" s="655"/>
      <c r="CV29" s="655"/>
      <c r="CW29" s="655"/>
      <c r="CX29" s="655"/>
      <c r="CY29" s="656"/>
      <c r="CZ29" s="628">
        <v>9.3000000000000007</v>
      </c>
      <c r="DA29" s="653"/>
      <c r="DB29" s="653"/>
      <c r="DC29" s="657"/>
      <c r="DD29" s="632">
        <v>34836348</v>
      </c>
      <c r="DE29" s="655"/>
      <c r="DF29" s="655"/>
      <c r="DG29" s="655"/>
      <c r="DH29" s="655"/>
      <c r="DI29" s="655"/>
      <c r="DJ29" s="655"/>
      <c r="DK29" s="656"/>
      <c r="DL29" s="632">
        <v>34821631</v>
      </c>
      <c r="DM29" s="655"/>
      <c r="DN29" s="655"/>
      <c r="DO29" s="655"/>
      <c r="DP29" s="655"/>
      <c r="DQ29" s="655"/>
      <c r="DR29" s="655"/>
      <c r="DS29" s="655"/>
      <c r="DT29" s="655"/>
      <c r="DU29" s="655"/>
      <c r="DV29" s="656"/>
      <c r="DW29" s="628">
        <v>15.4</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82774586</v>
      </c>
      <c r="S30" s="624"/>
      <c r="T30" s="624"/>
      <c r="U30" s="624"/>
      <c r="V30" s="624"/>
      <c r="W30" s="624"/>
      <c r="X30" s="624"/>
      <c r="Y30" s="625"/>
      <c r="Z30" s="626">
        <v>20.9</v>
      </c>
      <c r="AA30" s="626"/>
      <c r="AB30" s="626"/>
      <c r="AC30" s="626"/>
      <c r="AD30" s="627" t="s">
        <v>138</v>
      </c>
      <c r="AE30" s="627"/>
      <c r="AF30" s="627"/>
      <c r="AG30" s="627"/>
      <c r="AH30" s="627"/>
      <c r="AI30" s="627"/>
      <c r="AJ30" s="627"/>
      <c r="AK30" s="627"/>
      <c r="AL30" s="628" t="s">
        <v>138</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34594122</v>
      </c>
      <c r="CS30" s="624"/>
      <c r="CT30" s="624"/>
      <c r="CU30" s="624"/>
      <c r="CV30" s="624"/>
      <c r="CW30" s="624"/>
      <c r="CX30" s="624"/>
      <c r="CY30" s="625"/>
      <c r="CZ30" s="628">
        <v>9.1</v>
      </c>
      <c r="DA30" s="653"/>
      <c r="DB30" s="653"/>
      <c r="DC30" s="657"/>
      <c r="DD30" s="632">
        <v>34130908</v>
      </c>
      <c r="DE30" s="624"/>
      <c r="DF30" s="624"/>
      <c r="DG30" s="624"/>
      <c r="DH30" s="624"/>
      <c r="DI30" s="624"/>
      <c r="DJ30" s="624"/>
      <c r="DK30" s="625"/>
      <c r="DL30" s="632">
        <v>34116303</v>
      </c>
      <c r="DM30" s="624"/>
      <c r="DN30" s="624"/>
      <c r="DO30" s="624"/>
      <c r="DP30" s="624"/>
      <c r="DQ30" s="624"/>
      <c r="DR30" s="624"/>
      <c r="DS30" s="624"/>
      <c r="DT30" s="624"/>
      <c r="DU30" s="624"/>
      <c r="DV30" s="625"/>
      <c r="DW30" s="628">
        <v>15.1</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v>342277</v>
      </c>
      <c r="S31" s="624"/>
      <c r="T31" s="624"/>
      <c r="U31" s="624"/>
      <c r="V31" s="624"/>
      <c r="W31" s="624"/>
      <c r="X31" s="624"/>
      <c r="Y31" s="625"/>
      <c r="Z31" s="626">
        <v>0.1</v>
      </c>
      <c r="AA31" s="626"/>
      <c r="AB31" s="626"/>
      <c r="AC31" s="626"/>
      <c r="AD31" s="627">
        <v>342277</v>
      </c>
      <c r="AE31" s="627"/>
      <c r="AF31" s="627"/>
      <c r="AG31" s="627"/>
      <c r="AH31" s="627"/>
      <c r="AI31" s="627"/>
      <c r="AJ31" s="627"/>
      <c r="AK31" s="627"/>
      <c r="AL31" s="628">
        <v>0.2</v>
      </c>
      <c r="AM31" s="629"/>
      <c r="AN31" s="629"/>
      <c r="AO31" s="630"/>
      <c r="AP31" s="669" t="s">
        <v>312</v>
      </c>
      <c r="AQ31" s="670"/>
      <c r="AR31" s="670"/>
      <c r="AS31" s="670"/>
      <c r="AT31" s="675" t="s">
        <v>313</v>
      </c>
      <c r="AU31" s="218"/>
      <c r="AV31" s="218"/>
      <c r="AW31" s="218"/>
      <c r="AX31" s="609" t="s">
        <v>187</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99.5</v>
      </c>
      <c r="BS31" s="667"/>
      <c r="BT31" s="667"/>
      <c r="BU31" s="667"/>
      <c r="BV31" s="667"/>
      <c r="BW31" s="667"/>
      <c r="BX31" s="618">
        <v>98.5</v>
      </c>
      <c r="BY31" s="667"/>
      <c r="BZ31" s="667"/>
      <c r="CA31" s="667"/>
      <c r="CB31" s="668"/>
      <c r="CD31" s="661"/>
      <c r="CE31" s="662"/>
      <c r="CF31" s="620" t="s">
        <v>314</v>
      </c>
      <c r="CG31" s="621"/>
      <c r="CH31" s="621"/>
      <c r="CI31" s="621"/>
      <c r="CJ31" s="621"/>
      <c r="CK31" s="621"/>
      <c r="CL31" s="621"/>
      <c r="CM31" s="621"/>
      <c r="CN31" s="621"/>
      <c r="CO31" s="621"/>
      <c r="CP31" s="621"/>
      <c r="CQ31" s="622"/>
      <c r="CR31" s="623">
        <v>721895</v>
      </c>
      <c r="CS31" s="655"/>
      <c r="CT31" s="655"/>
      <c r="CU31" s="655"/>
      <c r="CV31" s="655"/>
      <c r="CW31" s="655"/>
      <c r="CX31" s="655"/>
      <c r="CY31" s="656"/>
      <c r="CZ31" s="628">
        <v>0.2</v>
      </c>
      <c r="DA31" s="653"/>
      <c r="DB31" s="653"/>
      <c r="DC31" s="657"/>
      <c r="DD31" s="632">
        <v>705440</v>
      </c>
      <c r="DE31" s="655"/>
      <c r="DF31" s="655"/>
      <c r="DG31" s="655"/>
      <c r="DH31" s="655"/>
      <c r="DI31" s="655"/>
      <c r="DJ31" s="655"/>
      <c r="DK31" s="656"/>
      <c r="DL31" s="632">
        <v>705328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20132122</v>
      </c>
      <c r="S32" s="624"/>
      <c r="T32" s="624"/>
      <c r="U32" s="624"/>
      <c r="V32" s="624"/>
      <c r="W32" s="624"/>
      <c r="X32" s="624"/>
      <c r="Y32" s="625"/>
      <c r="Z32" s="626">
        <v>5.0999999999999996</v>
      </c>
      <c r="AA32" s="626"/>
      <c r="AB32" s="626"/>
      <c r="AC32" s="626"/>
      <c r="AD32" s="627" t="s">
        <v>235</v>
      </c>
      <c r="AE32" s="627"/>
      <c r="AF32" s="627"/>
      <c r="AG32" s="627"/>
      <c r="AH32" s="627"/>
      <c r="AI32" s="627"/>
      <c r="AJ32" s="627"/>
      <c r="AK32" s="627"/>
      <c r="AL32" s="628" t="s">
        <v>138</v>
      </c>
      <c r="AM32" s="629"/>
      <c r="AN32" s="629"/>
      <c r="AO32" s="630"/>
      <c r="AP32" s="671"/>
      <c r="AQ32" s="672"/>
      <c r="AR32" s="672"/>
      <c r="AS32" s="672"/>
      <c r="AT32" s="676"/>
      <c r="AU32" s="214" t="s">
        <v>316</v>
      </c>
      <c r="AX32" s="620" t="s">
        <v>317</v>
      </c>
      <c r="AY32" s="621"/>
      <c r="AZ32" s="621"/>
      <c r="BA32" s="621"/>
      <c r="BB32" s="621"/>
      <c r="BC32" s="621"/>
      <c r="BD32" s="621"/>
      <c r="BE32" s="621"/>
      <c r="BF32" s="622"/>
      <c r="BG32" s="680">
        <v>99.3</v>
      </c>
      <c r="BH32" s="655"/>
      <c r="BI32" s="655"/>
      <c r="BJ32" s="655"/>
      <c r="BK32" s="655"/>
      <c r="BL32" s="655"/>
      <c r="BM32" s="629">
        <v>98.2</v>
      </c>
      <c r="BN32" s="655"/>
      <c r="BO32" s="655"/>
      <c r="BP32" s="655"/>
      <c r="BQ32" s="678"/>
      <c r="BR32" s="680">
        <v>99.3</v>
      </c>
      <c r="BS32" s="655"/>
      <c r="BT32" s="655"/>
      <c r="BU32" s="655"/>
      <c r="BV32" s="655"/>
      <c r="BW32" s="655"/>
      <c r="BX32" s="629">
        <v>97.9</v>
      </c>
      <c r="BY32" s="655"/>
      <c r="BZ32" s="655"/>
      <c r="CA32" s="655"/>
      <c r="CB32" s="678"/>
      <c r="CD32" s="663"/>
      <c r="CE32" s="664"/>
      <c r="CF32" s="620" t="s">
        <v>318</v>
      </c>
      <c r="CG32" s="621"/>
      <c r="CH32" s="621"/>
      <c r="CI32" s="621"/>
      <c r="CJ32" s="621"/>
      <c r="CK32" s="621"/>
      <c r="CL32" s="621"/>
      <c r="CM32" s="621"/>
      <c r="CN32" s="621"/>
      <c r="CO32" s="621"/>
      <c r="CP32" s="621"/>
      <c r="CQ32" s="622"/>
      <c r="CR32" s="623" t="s">
        <v>235</v>
      </c>
      <c r="CS32" s="624"/>
      <c r="CT32" s="624"/>
      <c r="CU32" s="624"/>
      <c r="CV32" s="624"/>
      <c r="CW32" s="624"/>
      <c r="CX32" s="624"/>
      <c r="CY32" s="625"/>
      <c r="CZ32" s="628" t="s">
        <v>138</v>
      </c>
      <c r="DA32" s="653"/>
      <c r="DB32" s="653"/>
      <c r="DC32" s="657"/>
      <c r="DD32" s="632" t="s">
        <v>138</v>
      </c>
      <c r="DE32" s="624"/>
      <c r="DF32" s="624"/>
      <c r="DG32" s="624"/>
      <c r="DH32" s="624"/>
      <c r="DI32" s="624"/>
      <c r="DJ32" s="624"/>
      <c r="DK32" s="625"/>
      <c r="DL32" s="632" t="s">
        <v>235</v>
      </c>
      <c r="DM32" s="624"/>
      <c r="DN32" s="624"/>
      <c r="DO32" s="624"/>
      <c r="DP32" s="624"/>
      <c r="DQ32" s="624"/>
      <c r="DR32" s="624"/>
      <c r="DS32" s="624"/>
      <c r="DT32" s="624"/>
      <c r="DU32" s="624"/>
      <c r="DV32" s="625"/>
      <c r="DW32" s="628" t="s">
        <v>138</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589661</v>
      </c>
      <c r="S33" s="624"/>
      <c r="T33" s="624"/>
      <c r="U33" s="624"/>
      <c r="V33" s="624"/>
      <c r="W33" s="624"/>
      <c r="X33" s="624"/>
      <c r="Y33" s="625"/>
      <c r="Z33" s="626">
        <v>0.1</v>
      </c>
      <c r="AA33" s="626"/>
      <c r="AB33" s="626"/>
      <c r="AC33" s="626"/>
      <c r="AD33" s="627">
        <v>282495</v>
      </c>
      <c r="AE33" s="627"/>
      <c r="AF33" s="627"/>
      <c r="AG33" s="627"/>
      <c r="AH33" s="627"/>
      <c r="AI33" s="627"/>
      <c r="AJ33" s="627"/>
      <c r="AK33" s="627"/>
      <c r="AL33" s="628">
        <v>0.1</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99.1</v>
      </c>
      <c r="BY33" s="682"/>
      <c r="BZ33" s="682"/>
      <c r="CA33" s="682"/>
      <c r="CB33" s="684"/>
      <c r="CD33" s="620" t="s">
        <v>321</v>
      </c>
      <c r="CE33" s="621"/>
      <c r="CF33" s="621"/>
      <c r="CG33" s="621"/>
      <c r="CH33" s="621"/>
      <c r="CI33" s="621"/>
      <c r="CJ33" s="621"/>
      <c r="CK33" s="621"/>
      <c r="CL33" s="621"/>
      <c r="CM33" s="621"/>
      <c r="CN33" s="621"/>
      <c r="CO33" s="621"/>
      <c r="CP33" s="621"/>
      <c r="CQ33" s="622"/>
      <c r="CR33" s="623">
        <v>123376488</v>
      </c>
      <c r="CS33" s="655"/>
      <c r="CT33" s="655"/>
      <c r="CU33" s="655"/>
      <c r="CV33" s="655"/>
      <c r="CW33" s="655"/>
      <c r="CX33" s="655"/>
      <c r="CY33" s="656"/>
      <c r="CZ33" s="628">
        <v>32.4</v>
      </c>
      <c r="DA33" s="653"/>
      <c r="DB33" s="653"/>
      <c r="DC33" s="657"/>
      <c r="DD33" s="632">
        <v>98829819</v>
      </c>
      <c r="DE33" s="655"/>
      <c r="DF33" s="655"/>
      <c r="DG33" s="655"/>
      <c r="DH33" s="655"/>
      <c r="DI33" s="655"/>
      <c r="DJ33" s="655"/>
      <c r="DK33" s="656"/>
      <c r="DL33" s="632">
        <v>74079848</v>
      </c>
      <c r="DM33" s="655"/>
      <c r="DN33" s="655"/>
      <c r="DO33" s="655"/>
      <c r="DP33" s="655"/>
      <c r="DQ33" s="655"/>
      <c r="DR33" s="655"/>
      <c r="DS33" s="655"/>
      <c r="DT33" s="655"/>
      <c r="DU33" s="655"/>
      <c r="DV33" s="656"/>
      <c r="DW33" s="628">
        <v>32.799999999999997</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2540596</v>
      </c>
      <c r="S34" s="624"/>
      <c r="T34" s="624"/>
      <c r="U34" s="624"/>
      <c r="V34" s="624"/>
      <c r="W34" s="624"/>
      <c r="X34" s="624"/>
      <c r="Y34" s="625"/>
      <c r="Z34" s="626">
        <v>0.6</v>
      </c>
      <c r="AA34" s="626"/>
      <c r="AB34" s="626"/>
      <c r="AC34" s="626"/>
      <c r="AD34" s="627" t="s">
        <v>138</v>
      </c>
      <c r="AE34" s="627"/>
      <c r="AF34" s="627"/>
      <c r="AG34" s="627"/>
      <c r="AH34" s="627"/>
      <c r="AI34" s="627"/>
      <c r="AJ34" s="627"/>
      <c r="AK34" s="627"/>
      <c r="AL34" s="628" t="s">
        <v>138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56044996</v>
      </c>
      <c r="CS34" s="624"/>
      <c r="CT34" s="624"/>
      <c r="CU34" s="624"/>
      <c r="CV34" s="624"/>
      <c r="CW34" s="624"/>
      <c r="CX34" s="624"/>
      <c r="CY34" s="625"/>
      <c r="CZ34" s="628">
        <v>14.7</v>
      </c>
      <c r="DA34" s="653"/>
      <c r="DB34" s="653"/>
      <c r="DC34" s="657"/>
      <c r="DD34" s="632">
        <v>40959111</v>
      </c>
      <c r="DE34" s="624"/>
      <c r="DF34" s="624"/>
      <c r="DG34" s="624"/>
      <c r="DH34" s="624"/>
      <c r="DI34" s="624"/>
      <c r="DJ34" s="624"/>
      <c r="DK34" s="625"/>
      <c r="DL34" s="632">
        <v>33922750</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8683506</v>
      </c>
      <c r="S35" s="624"/>
      <c r="T35" s="624"/>
      <c r="U35" s="624"/>
      <c r="V35" s="624"/>
      <c r="W35" s="624"/>
      <c r="X35" s="624"/>
      <c r="Y35" s="625"/>
      <c r="Z35" s="626">
        <v>2.2000000000000002</v>
      </c>
      <c r="AA35" s="626"/>
      <c r="AB35" s="626"/>
      <c r="AC35" s="626"/>
      <c r="AD35" s="627" t="s">
        <v>138</v>
      </c>
      <c r="AE35" s="627"/>
      <c r="AF35" s="627"/>
      <c r="AG35" s="627"/>
      <c r="AH35" s="627"/>
      <c r="AI35" s="627"/>
      <c r="AJ35" s="627"/>
      <c r="AK35" s="627"/>
      <c r="AL35" s="628" t="s">
        <v>129</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7764749</v>
      </c>
      <c r="CS35" s="655"/>
      <c r="CT35" s="655"/>
      <c r="CU35" s="655"/>
      <c r="CV35" s="655"/>
      <c r="CW35" s="655"/>
      <c r="CX35" s="655"/>
      <c r="CY35" s="656"/>
      <c r="CZ35" s="628">
        <v>2</v>
      </c>
      <c r="DA35" s="653"/>
      <c r="DB35" s="653"/>
      <c r="DC35" s="657"/>
      <c r="DD35" s="632">
        <v>7146507</v>
      </c>
      <c r="DE35" s="655"/>
      <c r="DF35" s="655"/>
      <c r="DG35" s="655"/>
      <c r="DH35" s="655"/>
      <c r="DI35" s="655"/>
      <c r="DJ35" s="655"/>
      <c r="DK35" s="656"/>
      <c r="DL35" s="632">
        <v>7146507</v>
      </c>
      <c r="DM35" s="655"/>
      <c r="DN35" s="655"/>
      <c r="DO35" s="655"/>
      <c r="DP35" s="655"/>
      <c r="DQ35" s="655"/>
      <c r="DR35" s="655"/>
      <c r="DS35" s="655"/>
      <c r="DT35" s="655"/>
      <c r="DU35" s="655"/>
      <c r="DV35" s="656"/>
      <c r="DW35" s="628">
        <v>3.2</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11333998</v>
      </c>
      <c r="S36" s="624"/>
      <c r="T36" s="624"/>
      <c r="U36" s="624"/>
      <c r="V36" s="624"/>
      <c r="W36" s="624"/>
      <c r="X36" s="624"/>
      <c r="Y36" s="625"/>
      <c r="Z36" s="626">
        <v>2.9</v>
      </c>
      <c r="AA36" s="626"/>
      <c r="AB36" s="626"/>
      <c r="AC36" s="626"/>
      <c r="AD36" s="627" t="s">
        <v>138</v>
      </c>
      <c r="AE36" s="627"/>
      <c r="AF36" s="627"/>
      <c r="AG36" s="627"/>
      <c r="AH36" s="627"/>
      <c r="AI36" s="627"/>
      <c r="AJ36" s="627"/>
      <c r="AK36" s="627"/>
      <c r="AL36" s="628" t="s">
        <v>129</v>
      </c>
      <c r="AM36" s="629"/>
      <c r="AN36" s="629"/>
      <c r="AO36" s="630"/>
      <c r="AP36" s="222"/>
      <c r="AQ36" s="689" t="s">
        <v>329</v>
      </c>
      <c r="AR36" s="690"/>
      <c r="AS36" s="690"/>
      <c r="AT36" s="690"/>
      <c r="AU36" s="690"/>
      <c r="AV36" s="690"/>
      <c r="AW36" s="690"/>
      <c r="AX36" s="690"/>
      <c r="AY36" s="691"/>
      <c r="AZ36" s="612">
        <v>34476913</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3011383</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26257118</v>
      </c>
      <c r="CS36" s="624"/>
      <c r="CT36" s="624"/>
      <c r="CU36" s="624"/>
      <c r="CV36" s="624"/>
      <c r="CW36" s="624"/>
      <c r="CX36" s="624"/>
      <c r="CY36" s="625"/>
      <c r="CZ36" s="628">
        <v>6.9</v>
      </c>
      <c r="DA36" s="653"/>
      <c r="DB36" s="653"/>
      <c r="DC36" s="657"/>
      <c r="DD36" s="632">
        <v>22489031</v>
      </c>
      <c r="DE36" s="624"/>
      <c r="DF36" s="624"/>
      <c r="DG36" s="624"/>
      <c r="DH36" s="624"/>
      <c r="DI36" s="624"/>
      <c r="DJ36" s="624"/>
      <c r="DK36" s="625"/>
      <c r="DL36" s="632">
        <v>12144978</v>
      </c>
      <c r="DM36" s="624"/>
      <c r="DN36" s="624"/>
      <c r="DO36" s="624"/>
      <c r="DP36" s="624"/>
      <c r="DQ36" s="624"/>
      <c r="DR36" s="624"/>
      <c r="DS36" s="624"/>
      <c r="DT36" s="624"/>
      <c r="DU36" s="624"/>
      <c r="DV36" s="625"/>
      <c r="DW36" s="628">
        <v>5.4</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9634383</v>
      </c>
      <c r="S37" s="624"/>
      <c r="T37" s="624"/>
      <c r="U37" s="624"/>
      <c r="V37" s="624"/>
      <c r="W37" s="624"/>
      <c r="X37" s="624"/>
      <c r="Y37" s="625"/>
      <c r="Z37" s="626">
        <v>2.4</v>
      </c>
      <c r="AA37" s="626"/>
      <c r="AB37" s="626"/>
      <c r="AC37" s="626"/>
      <c r="AD37" s="627">
        <v>455396</v>
      </c>
      <c r="AE37" s="627"/>
      <c r="AF37" s="627"/>
      <c r="AG37" s="627"/>
      <c r="AH37" s="627"/>
      <c r="AI37" s="627"/>
      <c r="AJ37" s="627"/>
      <c r="AK37" s="627"/>
      <c r="AL37" s="628">
        <v>0.2</v>
      </c>
      <c r="AM37" s="629"/>
      <c r="AN37" s="629"/>
      <c r="AO37" s="630"/>
      <c r="AQ37" s="686" t="s">
        <v>333</v>
      </c>
      <c r="AR37" s="687"/>
      <c r="AS37" s="687"/>
      <c r="AT37" s="687"/>
      <c r="AU37" s="687"/>
      <c r="AV37" s="687"/>
      <c r="AW37" s="687"/>
      <c r="AX37" s="687"/>
      <c r="AY37" s="688"/>
      <c r="AZ37" s="623">
        <v>5757800</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2775000</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219192</v>
      </c>
      <c r="CS37" s="655"/>
      <c r="CT37" s="655"/>
      <c r="CU37" s="655"/>
      <c r="CV37" s="655"/>
      <c r="CW37" s="655"/>
      <c r="CX37" s="655"/>
      <c r="CY37" s="656"/>
      <c r="CZ37" s="628">
        <v>0.1</v>
      </c>
      <c r="DA37" s="653"/>
      <c r="DB37" s="653"/>
      <c r="DC37" s="657"/>
      <c r="DD37" s="632">
        <v>90478</v>
      </c>
      <c r="DE37" s="655"/>
      <c r="DF37" s="655"/>
      <c r="DG37" s="655"/>
      <c r="DH37" s="655"/>
      <c r="DI37" s="655"/>
      <c r="DJ37" s="655"/>
      <c r="DK37" s="656"/>
      <c r="DL37" s="632">
        <v>87718</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34406300</v>
      </c>
      <c r="S38" s="624"/>
      <c r="T38" s="624"/>
      <c r="U38" s="624"/>
      <c r="V38" s="624"/>
      <c r="W38" s="624"/>
      <c r="X38" s="624"/>
      <c r="Y38" s="625"/>
      <c r="Z38" s="626">
        <v>8.6999999999999993</v>
      </c>
      <c r="AA38" s="626"/>
      <c r="AB38" s="626"/>
      <c r="AC38" s="626"/>
      <c r="AD38" s="627" t="s">
        <v>235</v>
      </c>
      <c r="AE38" s="627"/>
      <c r="AF38" s="627"/>
      <c r="AG38" s="627"/>
      <c r="AH38" s="627"/>
      <c r="AI38" s="627"/>
      <c r="AJ38" s="627"/>
      <c r="AK38" s="627"/>
      <c r="AL38" s="628" t="s">
        <v>138</v>
      </c>
      <c r="AM38" s="629"/>
      <c r="AN38" s="629"/>
      <c r="AO38" s="630"/>
      <c r="AQ38" s="686" t="s">
        <v>337</v>
      </c>
      <c r="AR38" s="687"/>
      <c r="AS38" s="687"/>
      <c r="AT38" s="687"/>
      <c r="AU38" s="687"/>
      <c r="AV38" s="687"/>
      <c r="AW38" s="687"/>
      <c r="AX38" s="687"/>
      <c r="AY38" s="688"/>
      <c r="AZ38" s="623">
        <v>2665400</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95055</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25580800</v>
      </c>
      <c r="CS38" s="624"/>
      <c r="CT38" s="624"/>
      <c r="CU38" s="624"/>
      <c r="CV38" s="624"/>
      <c r="CW38" s="624"/>
      <c r="CX38" s="624"/>
      <c r="CY38" s="625"/>
      <c r="CZ38" s="628">
        <v>6.7</v>
      </c>
      <c r="DA38" s="653"/>
      <c r="DB38" s="653"/>
      <c r="DC38" s="657"/>
      <c r="DD38" s="632">
        <v>20838195</v>
      </c>
      <c r="DE38" s="624"/>
      <c r="DF38" s="624"/>
      <c r="DG38" s="624"/>
      <c r="DH38" s="624"/>
      <c r="DI38" s="624"/>
      <c r="DJ38" s="624"/>
      <c r="DK38" s="625"/>
      <c r="DL38" s="632">
        <v>19850979</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235</v>
      </c>
      <c r="AA39" s="626"/>
      <c r="AB39" s="626"/>
      <c r="AC39" s="626"/>
      <c r="AD39" s="627" t="s">
        <v>129</v>
      </c>
      <c r="AE39" s="627"/>
      <c r="AF39" s="627"/>
      <c r="AG39" s="627"/>
      <c r="AH39" s="627"/>
      <c r="AI39" s="627"/>
      <c r="AJ39" s="627"/>
      <c r="AK39" s="627"/>
      <c r="AL39" s="628" t="s">
        <v>138</v>
      </c>
      <c r="AM39" s="629"/>
      <c r="AN39" s="629"/>
      <c r="AO39" s="630"/>
      <c r="AQ39" s="686" t="s">
        <v>341</v>
      </c>
      <c r="AR39" s="687"/>
      <c r="AS39" s="687"/>
      <c r="AT39" s="687"/>
      <c r="AU39" s="687"/>
      <c r="AV39" s="687"/>
      <c r="AW39" s="687"/>
      <c r="AX39" s="687"/>
      <c r="AY39" s="688"/>
      <c r="AZ39" s="623">
        <v>612644</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142831</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6567660</v>
      </c>
      <c r="CS39" s="655"/>
      <c r="CT39" s="655"/>
      <c r="CU39" s="655"/>
      <c r="CV39" s="655"/>
      <c r="CW39" s="655"/>
      <c r="CX39" s="655"/>
      <c r="CY39" s="656"/>
      <c r="CZ39" s="628">
        <v>1.7</v>
      </c>
      <c r="DA39" s="653"/>
      <c r="DB39" s="653"/>
      <c r="DC39" s="657"/>
      <c r="DD39" s="632">
        <v>6366423</v>
      </c>
      <c r="DE39" s="655"/>
      <c r="DF39" s="655"/>
      <c r="DG39" s="655"/>
      <c r="DH39" s="655"/>
      <c r="DI39" s="655"/>
      <c r="DJ39" s="655"/>
      <c r="DK39" s="656"/>
      <c r="DL39" s="632" t="s">
        <v>235</v>
      </c>
      <c r="DM39" s="655"/>
      <c r="DN39" s="655"/>
      <c r="DO39" s="655"/>
      <c r="DP39" s="655"/>
      <c r="DQ39" s="655"/>
      <c r="DR39" s="655"/>
      <c r="DS39" s="655"/>
      <c r="DT39" s="655"/>
      <c r="DU39" s="655"/>
      <c r="DV39" s="656"/>
      <c r="DW39" s="628" t="s">
        <v>129</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14607000</v>
      </c>
      <c r="S40" s="624"/>
      <c r="T40" s="624"/>
      <c r="U40" s="624"/>
      <c r="V40" s="624"/>
      <c r="W40" s="624"/>
      <c r="X40" s="624"/>
      <c r="Y40" s="625"/>
      <c r="Z40" s="626">
        <v>3.7</v>
      </c>
      <c r="AA40" s="626"/>
      <c r="AB40" s="626"/>
      <c r="AC40" s="626"/>
      <c r="AD40" s="627" t="s">
        <v>138</v>
      </c>
      <c r="AE40" s="627"/>
      <c r="AF40" s="627"/>
      <c r="AG40" s="627"/>
      <c r="AH40" s="627"/>
      <c r="AI40" s="627"/>
      <c r="AJ40" s="627"/>
      <c r="AK40" s="627"/>
      <c r="AL40" s="628" t="s">
        <v>138</v>
      </c>
      <c r="AM40" s="629"/>
      <c r="AN40" s="629"/>
      <c r="AO40" s="630"/>
      <c r="AQ40" s="686" t="s">
        <v>345</v>
      </c>
      <c r="AR40" s="687"/>
      <c r="AS40" s="687"/>
      <c r="AT40" s="687"/>
      <c r="AU40" s="687"/>
      <c r="AV40" s="687"/>
      <c r="AW40" s="687"/>
      <c r="AX40" s="687"/>
      <c r="AY40" s="688"/>
      <c r="AZ40" s="623">
        <v>154411</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109</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1161165</v>
      </c>
      <c r="CS40" s="624"/>
      <c r="CT40" s="624"/>
      <c r="CU40" s="624"/>
      <c r="CV40" s="624"/>
      <c r="CW40" s="624"/>
      <c r="CX40" s="624"/>
      <c r="CY40" s="625"/>
      <c r="CZ40" s="628">
        <v>0.3</v>
      </c>
      <c r="DA40" s="653"/>
      <c r="DB40" s="653"/>
      <c r="DC40" s="657"/>
      <c r="DD40" s="632">
        <v>1030552</v>
      </c>
      <c r="DE40" s="624"/>
      <c r="DF40" s="624"/>
      <c r="DG40" s="624"/>
      <c r="DH40" s="624"/>
      <c r="DI40" s="624"/>
      <c r="DJ40" s="624"/>
      <c r="DK40" s="625"/>
      <c r="DL40" s="632">
        <v>1014634</v>
      </c>
      <c r="DM40" s="624"/>
      <c r="DN40" s="624"/>
      <c r="DO40" s="624"/>
      <c r="DP40" s="624"/>
      <c r="DQ40" s="624"/>
      <c r="DR40" s="624"/>
      <c r="DS40" s="624"/>
      <c r="DT40" s="624"/>
      <c r="DU40" s="624"/>
      <c r="DV40" s="625"/>
      <c r="DW40" s="628">
        <v>0.4</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396006285</v>
      </c>
      <c r="S41" s="696"/>
      <c r="T41" s="696"/>
      <c r="U41" s="696"/>
      <c r="V41" s="696"/>
      <c r="W41" s="696"/>
      <c r="X41" s="696"/>
      <c r="Y41" s="700"/>
      <c r="Z41" s="701">
        <v>100</v>
      </c>
      <c r="AA41" s="701"/>
      <c r="AB41" s="701"/>
      <c r="AC41" s="701"/>
      <c r="AD41" s="702">
        <v>211391278</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5035937</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235</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138</v>
      </c>
      <c r="CS41" s="655"/>
      <c r="CT41" s="655"/>
      <c r="CU41" s="655"/>
      <c r="CV41" s="655"/>
      <c r="CW41" s="655"/>
      <c r="CX41" s="655"/>
      <c r="CY41" s="656"/>
      <c r="CZ41" s="628" t="s">
        <v>235</v>
      </c>
      <c r="DA41" s="653"/>
      <c r="DB41" s="653"/>
      <c r="DC41" s="657"/>
      <c r="DD41" s="632" t="s">
        <v>235</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20250721</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366</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56202583</v>
      </c>
      <c r="CS42" s="655"/>
      <c r="CT42" s="655"/>
      <c r="CU42" s="655"/>
      <c r="CV42" s="655"/>
      <c r="CW42" s="655"/>
      <c r="CX42" s="655"/>
      <c r="CY42" s="656"/>
      <c r="CZ42" s="628">
        <v>14.7</v>
      </c>
      <c r="DA42" s="653"/>
      <c r="DB42" s="653"/>
      <c r="DC42" s="657"/>
      <c r="DD42" s="632">
        <v>17977515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1248329</v>
      </c>
      <c r="CS43" s="655"/>
      <c r="CT43" s="655"/>
      <c r="CU43" s="655"/>
      <c r="CV43" s="655"/>
      <c r="CW43" s="655"/>
      <c r="CX43" s="655"/>
      <c r="CY43" s="656"/>
      <c r="CZ43" s="628">
        <v>0.3</v>
      </c>
      <c r="DA43" s="653"/>
      <c r="DB43" s="653"/>
      <c r="DC43" s="657"/>
      <c r="DD43" s="632">
        <v>1248138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52453232</v>
      </c>
      <c r="CS44" s="624"/>
      <c r="CT44" s="624"/>
      <c r="CU44" s="624"/>
      <c r="CV44" s="624"/>
      <c r="CW44" s="624"/>
      <c r="CX44" s="624"/>
      <c r="CY44" s="625"/>
      <c r="CZ44" s="628">
        <v>13.8</v>
      </c>
      <c r="DA44" s="629"/>
      <c r="DB44" s="629"/>
      <c r="DC44" s="635"/>
      <c r="DD44" s="632">
        <v>16897774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22330793</v>
      </c>
      <c r="CS45" s="655"/>
      <c r="CT45" s="655"/>
      <c r="CU45" s="655"/>
      <c r="CV45" s="655"/>
      <c r="CW45" s="655"/>
      <c r="CX45" s="655"/>
      <c r="CY45" s="656"/>
      <c r="CZ45" s="628">
        <v>5.9</v>
      </c>
      <c r="DA45" s="653"/>
      <c r="DB45" s="653"/>
      <c r="DC45" s="657"/>
      <c r="DD45" s="632">
        <v>3255975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28346434</v>
      </c>
      <c r="CS46" s="624"/>
      <c r="CT46" s="624"/>
      <c r="CU46" s="624"/>
      <c r="CV46" s="624"/>
      <c r="CW46" s="624"/>
      <c r="CX46" s="624"/>
      <c r="CY46" s="625"/>
      <c r="CZ46" s="628">
        <v>7.4</v>
      </c>
      <c r="DA46" s="629"/>
      <c r="DB46" s="629"/>
      <c r="DC46" s="635"/>
      <c r="DD46" s="632">
        <v>13425827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v>3749351</v>
      </c>
      <c r="CS47" s="655"/>
      <c r="CT47" s="655"/>
      <c r="CU47" s="655"/>
      <c r="CV47" s="655"/>
      <c r="CW47" s="655"/>
      <c r="CX47" s="655"/>
      <c r="CY47" s="656"/>
      <c r="CZ47" s="628">
        <v>1</v>
      </c>
      <c r="DA47" s="653"/>
      <c r="DB47" s="653"/>
      <c r="DC47" s="657"/>
      <c r="DD47" s="632">
        <v>1079741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235</v>
      </c>
      <c r="CS48" s="624"/>
      <c r="CT48" s="624"/>
      <c r="CU48" s="624"/>
      <c r="CV48" s="624"/>
      <c r="CW48" s="624"/>
      <c r="CX48" s="624"/>
      <c r="CY48" s="625"/>
      <c r="CZ48" s="628" t="s">
        <v>235</v>
      </c>
      <c r="DA48" s="629"/>
      <c r="DB48" s="629"/>
      <c r="DC48" s="635"/>
      <c r="DD48" s="632" t="s">
        <v>138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381204906</v>
      </c>
      <c r="CS49" s="682"/>
      <c r="CT49" s="682"/>
      <c r="CU49" s="682"/>
      <c r="CV49" s="682"/>
      <c r="CW49" s="682"/>
      <c r="CX49" s="682"/>
      <c r="CY49" s="711"/>
      <c r="CZ49" s="703">
        <v>100</v>
      </c>
      <c r="DA49" s="712"/>
      <c r="DB49" s="712"/>
      <c r="DC49" s="713"/>
      <c r="DD49" s="714">
        <v>248290108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On5wK0VWpi9u+OTMWxsROtcpCtW+Of6tP3jSm/LV+jtIPvWfvpjo7GfDEG/nShnMmM0kXuYOzijMy17mVrdkQ==" saltValue="RyFAccUsBI9E1ufyItmKC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U15" sqref="AU15:AY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395980</v>
      </c>
      <c r="R7" s="753"/>
      <c r="S7" s="753"/>
      <c r="T7" s="753"/>
      <c r="U7" s="753"/>
      <c r="V7" s="753">
        <v>381377</v>
      </c>
      <c r="W7" s="753"/>
      <c r="X7" s="753"/>
      <c r="Y7" s="753"/>
      <c r="Z7" s="753"/>
      <c r="AA7" s="753">
        <v>14603</v>
      </c>
      <c r="AB7" s="753"/>
      <c r="AC7" s="753"/>
      <c r="AD7" s="753"/>
      <c r="AE7" s="754"/>
      <c r="AF7" s="755">
        <v>9203</v>
      </c>
      <c r="AG7" s="756"/>
      <c r="AH7" s="756"/>
      <c r="AI7" s="756"/>
      <c r="AJ7" s="757"/>
      <c r="AK7" s="758">
        <v>54</v>
      </c>
      <c r="AL7" s="759"/>
      <c r="AM7" s="759"/>
      <c r="AN7" s="759"/>
      <c r="AO7" s="759"/>
      <c r="AP7" s="759">
        <v>285258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602</v>
      </c>
      <c r="BT7" s="747"/>
      <c r="BU7" s="747"/>
      <c r="BV7" s="747"/>
      <c r="BW7" s="747"/>
      <c r="BX7" s="747"/>
      <c r="BY7" s="747"/>
      <c r="BZ7" s="747"/>
      <c r="CA7" s="747"/>
      <c r="CB7" s="747"/>
      <c r="CC7" s="747"/>
      <c r="CD7" s="747"/>
      <c r="CE7" s="747"/>
      <c r="CF7" s="747"/>
      <c r="CG7" s="762"/>
      <c r="CH7" s="743">
        <v>1</v>
      </c>
      <c r="CI7" s="744"/>
      <c r="CJ7" s="744"/>
      <c r="CK7" s="744"/>
      <c r="CL7" s="745"/>
      <c r="CM7" s="743">
        <v>418</v>
      </c>
      <c r="CN7" s="744"/>
      <c r="CO7" s="744"/>
      <c r="CP7" s="744"/>
      <c r="CQ7" s="745"/>
      <c r="CR7" s="743">
        <v>150</v>
      </c>
      <c r="CS7" s="744"/>
      <c r="CT7" s="744"/>
      <c r="CU7" s="744"/>
      <c r="CV7" s="745"/>
      <c r="CW7" s="743">
        <v>5</v>
      </c>
      <c r="CX7" s="744"/>
      <c r="CY7" s="744"/>
      <c r="CZ7" s="744"/>
      <c r="DA7" s="745"/>
      <c r="DB7" s="743" t="s">
        <v>537</v>
      </c>
      <c r="DC7" s="744"/>
      <c r="DD7" s="744"/>
      <c r="DE7" s="744"/>
      <c r="DF7" s="745"/>
      <c r="DG7" s="743" t="s">
        <v>537</v>
      </c>
      <c r="DH7" s="744"/>
      <c r="DI7" s="744"/>
      <c r="DJ7" s="744"/>
      <c r="DK7" s="745"/>
      <c r="DL7" s="743" t="s">
        <v>537</v>
      </c>
      <c r="DM7" s="744"/>
      <c r="DN7" s="744"/>
      <c r="DO7" s="744"/>
      <c r="DP7" s="745"/>
      <c r="DQ7" s="743" t="s">
        <v>537</v>
      </c>
      <c r="DR7" s="744"/>
      <c r="DS7" s="744"/>
      <c r="DT7" s="744"/>
      <c r="DU7" s="745"/>
      <c r="DV7" s="746"/>
      <c r="DW7" s="747"/>
      <c r="DX7" s="747"/>
      <c r="DY7" s="747"/>
      <c r="DZ7" s="748"/>
      <c r="EA7" s="234"/>
    </row>
    <row r="8" spans="1:131" s="235" customFormat="1" ht="26.25" customHeight="1" x14ac:dyDescent="0.15">
      <c r="A8" s="238">
        <v>2</v>
      </c>
      <c r="B8" s="780" t="s">
        <v>389</v>
      </c>
      <c r="C8" s="781"/>
      <c r="D8" s="781"/>
      <c r="E8" s="781"/>
      <c r="F8" s="781"/>
      <c r="G8" s="781"/>
      <c r="H8" s="781"/>
      <c r="I8" s="781"/>
      <c r="J8" s="781"/>
      <c r="K8" s="781"/>
      <c r="L8" s="781"/>
      <c r="M8" s="781"/>
      <c r="N8" s="781"/>
      <c r="O8" s="781"/>
      <c r="P8" s="782"/>
      <c r="Q8" s="783">
        <v>321</v>
      </c>
      <c r="R8" s="784"/>
      <c r="S8" s="784"/>
      <c r="T8" s="784"/>
      <c r="U8" s="784"/>
      <c r="V8" s="784">
        <v>134</v>
      </c>
      <c r="W8" s="784"/>
      <c r="X8" s="784"/>
      <c r="Y8" s="784"/>
      <c r="Z8" s="784"/>
      <c r="AA8" s="784">
        <v>187</v>
      </c>
      <c r="AB8" s="784"/>
      <c r="AC8" s="784"/>
      <c r="AD8" s="784"/>
      <c r="AE8" s="785"/>
      <c r="AF8" s="786">
        <v>104</v>
      </c>
      <c r="AG8" s="787"/>
      <c r="AH8" s="787"/>
      <c r="AI8" s="787"/>
      <c r="AJ8" s="788"/>
      <c r="AK8" s="769">
        <v>16</v>
      </c>
      <c r="AL8" s="770"/>
      <c r="AM8" s="770"/>
      <c r="AN8" s="770"/>
      <c r="AO8" s="770"/>
      <c r="AP8" s="770">
        <v>974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603</v>
      </c>
      <c r="BT8" s="774"/>
      <c r="BU8" s="774"/>
      <c r="BV8" s="774"/>
      <c r="BW8" s="774"/>
      <c r="BX8" s="774"/>
      <c r="BY8" s="774"/>
      <c r="BZ8" s="774"/>
      <c r="CA8" s="774"/>
      <c r="CB8" s="774"/>
      <c r="CC8" s="774"/>
      <c r="CD8" s="774"/>
      <c r="CE8" s="774"/>
      <c r="CF8" s="774"/>
      <c r="CG8" s="775"/>
      <c r="CH8" s="776">
        <v>73</v>
      </c>
      <c r="CI8" s="777"/>
      <c r="CJ8" s="777"/>
      <c r="CK8" s="777"/>
      <c r="CL8" s="778"/>
      <c r="CM8" s="776">
        <v>3362</v>
      </c>
      <c r="CN8" s="777"/>
      <c r="CO8" s="777"/>
      <c r="CP8" s="777"/>
      <c r="CQ8" s="778"/>
      <c r="CR8" s="776">
        <v>2000</v>
      </c>
      <c r="CS8" s="777"/>
      <c r="CT8" s="777"/>
      <c r="CU8" s="777"/>
      <c r="CV8" s="778"/>
      <c r="CW8" s="776" t="s">
        <v>537</v>
      </c>
      <c r="CX8" s="777"/>
      <c r="CY8" s="777"/>
      <c r="CZ8" s="777"/>
      <c r="DA8" s="778"/>
      <c r="DB8" s="776" t="s">
        <v>537</v>
      </c>
      <c r="DC8" s="777"/>
      <c r="DD8" s="777"/>
      <c r="DE8" s="777"/>
      <c r="DF8" s="778"/>
      <c r="DG8" s="776" t="s">
        <v>537</v>
      </c>
      <c r="DH8" s="777"/>
      <c r="DI8" s="777"/>
      <c r="DJ8" s="777"/>
      <c r="DK8" s="778"/>
      <c r="DL8" s="776" t="s">
        <v>537</v>
      </c>
      <c r="DM8" s="777"/>
      <c r="DN8" s="777"/>
      <c r="DO8" s="777"/>
      <c r="DP8" s="778"/>
      <c r="DQ8" s="776" t="s">
        <v>537</v>
      </c>
      <c r="DR8" s="777"/>
      <c r="DS8" s="777"/>
      <c r="DT8" s="777"/>
      <c r="DU8" s="778"/>
      <c r="DV8" s="773"/>
      <c r="DW8" s="774"/>
      <c r="DX8" s="774"/>
      <c r="DY8" s="774"/>
      <c r="DZ8" s="779"/>
      <c r="EA8" s="234"/>
    </row>
    <row r="9" spans="1:131" s="235" customFormat="1" ht="26.25" customHeight="1" x14ac:dyDescent="0.15">
      <c r="A9" s="238">
        <v>3</v>
      </c>
      <c r="B9" s="780" t="s">
        <v>390</v>
      </c>
      <c r="C9" s="781"/>
      <c r="D9" s="781"/>
      <c r="E9" s="781"/>
      <c r="F9" s="781"/>
      <c r="G9" s="781"/>
      <c r="H9" s="781"/>
      <c r="I9" s="781"/>
      <c r="J9" s="781"/>
      <c r="K9" s="781"/>
      <c r="L9" s="781"/>
      <c r="M9" s="781"/>
      <c r="N9" s="781"/>
      <c r="O9" s="781"/>
      <c r="P9" s="782"/>
      <c r="Q9" s="783" t="s">
        <v>614</v>
      </c>
      <c r="R9" s="784"/>
      <c r="S9" s="784"/>
      <c r="T9" s="784"/>
      <c r="U9" s="784"/>
      <c r="V9" s="784" t="s">
        <v>537</v>
      </c>
      <c r="W9" s="784"/>
      <c r="X9" s="784"/>
      <c r="Y9" s="784"/>
      <c r="Z9" s="784"/>
      <c r="AA9" s="784" t="s">
        <v>537</v>
      </c>
      <c r="AB9" s="784"/>
      <c r="AC9" s="784"/>
      <c r="AD9" s="784"/>
      <c r="AE9" s="785"/>
      <c r="AF9" s="786" t="s">
        <v>391</v>
      </c>
      <c r="AG9" s="787"/>
      <c r="AH9" s="787"/>
      <c r="AI9" s="787"/>
      <c r="AJ9" s="788"/>
      <c r="AK9" s="769" t="s">
        <v>537</v>
      </c>
      <c r="AL9" s="770"/>
      <c r="AM9" s="770"/>
      <c r="AN9" s="770"/>
      <c r="AO9" s="770"/>
      <c r="AP9" s="770" t="s">
        <v>537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604</v>
      </c>
      <c r="BT9" s="774"/>
      <c r="BU9" s="774"/>
      <c r="BV9" s="774"/>
      <c r="BW9" s="774"/>
      <c r="BX9" s="774"/>
      <c r="BY9" s="774"/>
      <c r="BZ9" s="774"/>
      <c r="CA9" s="774"/>
      <c r="CB9" s="774"/>
      <c r="CC9" s="774"/>
      <c r="CD9" s="774"/>
      <c r="CE9" s="774"/>
      <c r="CF9" s="774"/>
      <c r="CG9" s="775"/>
      <c r="CH9" s="776">
        <v>-65</v>
      </c>
      <c r="CI9" s="777"/>
      <c r="CJ9" s="777"/>
      <c r="CK9" s="777"/>
      <c r="CL9" s="778"/>
      <c r="CM9" s="776">
        <v>163</v>
      </c>
      <c r="CN9" s="777"/>
      <c r="CO9" s="777"/>
      <c r="CP9" s="777"/>
      <c r="CQ9" s="778"/>
      <c r="CR9" s="776" t="s">
        <v>620</v>
      </c>
      <c r="CS9" s="777"/>
      <c r="CT9" s="777"/>
      <c r="CU9" s="777"/>
      <c r="CV9" s="778"/>
      <c r="CW9" s="776">
        <v>205</v>
      </c>
      <c r="CX9" s="777"/>
      <c r="CY9" s="777"/>
      <c r="CZ9" s="777"/>
      <c r="DA9" s="778"/>
      <c r="DB9" s="776" t="s">
        <v>537</v>
      </c>
      <c r="DC9" s="777"/>
      <c r="DD9" s="777"/>
      <c r="DE9" s="777"/>
      <c r="DF9" s="778"/>
      <c r="DG9" s="776" t="s">
        <v>537</v>
      </c>
      <c r="DH9" s="777"/>
      <c r="DI9" s="777"/>
      <c r="DJ9" s="777"/>
      <c r="DK9" s="778"/>
      <c r="DL9" s="776" t="s">
        <v>537</v>
      </c>
      <c r="DM9" s="777"/>
      <c r="DN9" s="777"/>
      <c r="DO9" s="777"/>
      <c r="DP9" s="778"/>
      <c r="DQ9" s="776" t="s">
        <v>537</v>
      </c>
      <c r="DR9" s="777"/>
      <c r="DS9" s="777"/>
      <c r="DT9" s="777"/>
      <c r="DU9" s="778"/>
      <c r="DV9" s="773"/>
      <c r="DW9" s="774"/>
      <c r="DX9" s="774"/>
      <c r="DY9" s="774"/>
      <c r="DZ9" s="779"/>
      <c r="EA9" s="234"/>
    </row>
    <row r="10" spans="1:131" s="235" customFormat="1" ht="26.25" customHeight="1" x14ac:dyDescent="0.15">
      <c r="A10" s="238">
        <v>4</v>
      </c>
      <c r="B10" s="780" t="s">
        <v>392</v>
      </c>
      <c r="C10" s="781"/>
      <c r="D10" s="781"/>
      <c r="E10" s="781"/>
      <c r="F10" s="781"/>
      <c r="G10" s="781"/>
      <c r="H10" s="781"/>
      <c r="I10" s="781"/>
      <c r="J10" s="781"/>
      <c r="K10" s="781"/>
      <c r="L10" s="781"/>
      <c r="M10" s="781"/>
      <c r="N10" s="781"/>
      <c r="O10" s="781"/>
      <c r="P10" s="782"/>
      <c r="Q10" s="783">
        <v>70</v>
      </c>
      <c r="R10" s="784"/>
      <c r="S10" s="784"/>
      <c r="T10" s="784"/>
      <c r="U10" s="784"/>
      <c r="V10" s="784">
        <v>61</v>
      </c>
      <c r="W10" s="784"/>
      <c r="X10" s="784"/>
      <c r="Y10" s="784"/>
      <c r="Z10" s="784"/>
      <c r="AA10" s="784">
        <v>9</v>
      </c>
      <c r="AB10" s="784"/>
      <c r="AC10" s="784"/>
      <c r="AD10" s="784"/>
      <c r="AE10" s="785"/>
      <c r="AF10" s="786">
        <v>10</v>
      </c>
      <c r="AG10" s="787"/>
      <c r="AH10" s="787"/>
      <c r="AI10" s="787"/>
      <c r="AJ10" s="788"/>
      <c r="AK10" s="769" t="s">
        <v>537</v>
      </c>
      <c r="AL10" s="770"/>
      <c r="AM10" s="770"/>
      <c r="AN10" s="770"/>
      <c r="AO10" s="770"/>
      <c r="AP10" s="770" t="s">
        <v>537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605</v>
      </c>
      <c r="BT10" s="774"/>
      <c r="BU10" s="774"/>
      <c r="BV10" s="774"/>
      <c r="BW10" s="774"/>
      <c r="BX10" s="774"/>
      <c r="BY10" s="774"/>
      <c r="BZ10" s="774"/>
      <c r="CA10" s="774"/>
      <c r="CB10" s="774"/>
      <c r="CC10" s="774"/>
      <c r="CD10" s="774"/>
      <c r="CE10" s="774"/>
      <c r="CF10" s="774"/>
      <c r="CG10" s="775"/>
      <c r="CH10" s="776">
        <v>8</v>
      </c>
      <c r="CI10" s="777"/>
      <c r="CJ10" s="777"/>
      <c r="CK10" s="777"/>
      <c r="CL10" s="778"/>
      <c r="CM10" s="776">
        <v>229</v>
      </c>
      <c r="CN10" s="777"/>
      <c r="CO10" s="777"/>
      <c r="CP10" s="777"/>
      <c r="CQ10" s="778"/>
      <c r="CR10" s="776" t="s">
        <v>620</v>
      </c>
      <c r="CS10" s="777"/>
      <c r="CT10" s="777"/>
      <c r="CU10" s="777"/>
      <c r="CV10" s="778"/>
      <c r="CW10" s="776">
        <v>63</v>
      </c>
      <c r="CX10" s="777"/>
      <c r="CY10" s="777"/>
      <c r="CZ10" s="777"/>
      <c r="DA10" s="778"/>
      <c r="DB10" s="776" t="s">
        <v>537</v>
      </c>
      <c r="DC10" s="777"/>
      <c r="DD10" s="777"/>
      <c r="DE10" s="777"/>
      <c r="DF10" s="778"/>
      <c r="DG10" s="776" t="s">
        <v>537</v>
      </c>
      <c r="DH10" s="777"/>
      <c r="DI10" s="777"/>
      <c r="DJ10" s="777"/>
      <c r="DK10" s="778"/>
      <c r="DL10" s="776" t="s">
        <v>537</v>
      </c>
      <c r="DM10" s="777"/>
      <c r="DN10" s="777"/>
      <c r="DO10" s="777"/>
      <c r="DP10" s="778"/>
      <c r="DQ10" s="776" t="s">
        <v>537</v>
      </c>
      <c r="DR10" s="777"/>
      <c r="DS10" s="777"/>
      <c r="DT10" s="777"/>
      <c r="DU10" s="778"/>
      <c r="DV10" s="773"/>
      <c r="DW10" s="774"/>
      <c r="DX10" s="774"/>
      <c r="DY10" s="774"/>
      <c r="DZ10" s="779"/>
      <c r="EA10" s="234"/>
    </row>
    <row r="11" spans="1:131" s="235" customFormat="1" ht="26.25" customHeight="1" x14ac:dyDescent="0.15">
      <c r="A11" s="238">
        <v>5</v>
      </c>
      <c r="B11" s="780" t="s">
        <v>393</v>
      </c>
      <c r="C11" s="781"/>
      <c r="D11" s="781"/>
      <c r="E11" s="781"/>
      <c r="F11" s="781"/>
      <c r="G11" s="781"/>
      <c r="H11" s="781"/>
      <c r="I11" s="781"/>
      <c r="J11" s="781"/>
      <c r="K11" s="781"/>
      <c r="L11" s="781"/>
      <c r="M11" s="781"/>
      <c r="N11" s="781"/>
      <c r="O11" s="781"/>
      <c r="P11" s="782"/>
      <c r="Q11" s="783">
        <v>5</v>
      </c>
      <c r="R11" s="784"/>
      <c r="S11" s="784"/>
      <c r="T11" s="784"/>
      <c r="U11" s="784"/>
      <c r="V11" s="784">
        <v>4</v>
      </c>
      <c r="W11" s="784"/>
      <c r="X11" s="784"/>
      <c r="Y11" s="784"/>
      <c r="Z11" s="784"/>
      <c r="AA11" s="784">
        <v>1</v>
      </c>
      <c r="AB11" s="784"/>
      <c r="AC11" s="784"/>
      <c r="AD11" s="784"/>
      <c r="AE11" s="785"/>
      <c r="AF11" s="786">
        <v>2</v>
      </c>
      <c r="AG11" s="787"/>
      <c r="AH11" s="787"/>
      <c r="AI11" s="787"/>
      <c r="AJ11" s="788"/>
      <c r="AK11" s="769">
        <v>3</v>
      </c>
      <c r="AL11" s="770"/>
      <c r="AM11" s="770"/>
      <c r="AN11" s="770"/>
      <c r="AO11" s="770"/>
      <c r="AP11" s="770" t="s">
        <v>537</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606</v>
      </c>
      <c r="BT11" s="774"/>
      <c r="BU11" s="774"/>
      <c r="BV11" s="774"/>
      <c r="BW11" s="774"/>
      <c r="BX11" s="774"/>
      <c r="BY11" s="774"/>
      <c r="BZ11" s="774"/>
      <c r="CA11" s="774"/>
      <c r="CB11" s="774"/>
      <c r="CC11" s="774"/>
      <c r="CD11" s="774"/>
      <c r="CE11" s="774"/>
      <c r="CF11" s="774"/>
      <c r="CG11" s="775"/>
      <c r="CH11" s="776">
        <v>-34</v>
      </c>
      <c r="CI11" s="777"/>
      <c r="CJ11" s="777"/>
      <c r="CK11" s="777"/>
      <c r="CL11" s="778"/>
      <c r="CM11" s="776">
        <v>442</v>
      </c>
      <c r="CN11" s="777"/>
      <c r="CO11" s="777"/>
      <c r="CP11" s="777"/>
      <c r="CQ11" s="778"/>
      <c r="CR11" s="776">
        <v>3</v>
      </c>
      <c r="CS11" s="777"/>
      <c r="CT11" s="777"/>
      <c r="CU11" s="777"/>
      <c r="CV11" s="778"/>
      <c r="CW11" s="776" t="s">
        <v>537</v>
      </c>
      <c r="CX11" s="777"/>
      <c r="CY11" s="777"/>
      <c r="CZ11" s="777"/>
      <c r="DA11" s="778"/>
      <c r="DB11" s="776" t="s">
        <v>537</v>
      </c>
      <c r="DC11" s="777"/>
      <c r="DD11" s="777"/>
      <c r="DE11" s="777"/>
      <c r="DF11" s="778"/>
      <c r="DG11" s="776" t="s">
        <v>537</v>
      </c>
      <c r="DH11" s="777"/>
      <c r="DI11" s="777"/>
      <c r="DJ11" s="777"/>
      <c r="DK11" s="778"/>
      <c r="DL11" s="776" t="s">
        <v>537</v>
      </c>
      <c r="DM11" s="777"/>
      <c r="DN11" s="777"/>
      <c r="DO11" s="777"/>
      <c r="DP11" s="778"/>
      <c r="DQ11" s="776" t="s">
        <v>537</v>
      </c>
      <c r="DR11" s="777"/>
      <c r="DS11" s="777"/>
      <c r="DT11" s="777"/>
      <c r="DU11" s="778"/>
      <c r="DV11" s="773"/>
      <c r="DW11" s="774"/>
      <c r="DX11" s="774"/>
      <c r="DY11" s="774"/>
      <c r="DZ11" s="779"/>
      <c r="EA11" s="234"/>
    </row>
    <row r="12" spans="1:131" s="235" customFormat="1" ht="26.25" customHeight="1" x14ac:dyDescent="0.15">
      <c r="A12" s="238">
        <v>6</v>
      </c>
      <c r="B12" s="780" t="s">
        <v>394</v>
      </c>
      <c r="C12" s="781"/>
      <c r="D12" s="781"/>
      <c r="E12" s="781"/>
      <c r="F12" s="781"/>
      <c r="G12" s="781"/>
      <c r="H12" s="781"/>
      <c r="I12" s="781"/>
      <c r="J12" s="781"/>
      <c r="K12" s="781"/>
      <c r="L12" s="781"/>
      <c r="M12" s="781"/>
      <c r="N12" s="781"/>
      <c r="O12" s="781"/>
      <c r="P12" s="782"/>
      <c r="Q12" s="783">
        <v>46395</v>
      </c>
      <c r="R12" s="784"/>
      <c r="S12" s="784"/>
      <c r="T12" s="784"/>
      <c r="U12" s="784"/>
      <c r="V12" s="784">
        <v>46395</v>
      </c>
      <c r="W12" s="784"/>
      <c r="X12" s="784"/>
      <c r="Y12" s="784"/>
      <c r="Z12" s="784"/>
      <c r="AA12" s="784">
        <v>0</v>
      </c>
      <c r="AB12" s="784"/>
      <c r="AC12" s="784"/>
      <c r="AD12" s="784"/>
      <c r="AE12" s="785"/>
      <c r="AF12" s="786" t="s">
        <v>129</v>
      </c>
      <c r="AG12" s="787"/>
      <c r="AH12" s="787"/>
      <c r="AI12" s="787"/>
      <c r="AJ12" s="788"/>
      <c r="AK12" s="769">
        <v>35395</v>
      </c>
      <c r="AL12" s="770"/>
      <c r="AM12" s="770"/>
      <c r="AN12" s="770"/>
      <c r="AO12" s="770"/>
      <c r="AP12" s="770" t="s">
        <v>537</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607</v>
      </c>
      <c r="BT12" s="774"/>
      <c r="BU12" s="774"/>
      <c r="BV12" s="774"/>
      <c r="BW12" s="774"/>
      <c r="BX12" s="774"/>
      <c r="BY12" s="774"/>
      <c r="BZ12" s="774"/>
      <c r="CA12" s="774"/>
      <c r="CB12" s="774"/>
      <c r="CC12" s="774"/>
      <c r="CD12" s="774"/>
      <c r="CE12" s="774"/>
      <c r="CF12" s="774"/>
      <c r="CG12" s="775"/>
      <c r="CH12" s="776">
        <v>478</v>
      </c>
      <c r="CI12" s="777"/>
      <c r="CJ12" s="777"/>
      <c r="CK12" s="777"/>
      <c r="CL12" s="778"/>
      <c r="CM12" s="776">
        <v>1931</v>
      </c>
      <c r="CN12" s="777"/>
      <c r="CO12" s="777"/>
      <c r="CP12" s="777"/>
      <c r="CQ12" s="778"/>
      <c r="CR12" s="776">
        <v>530</v>
      </c>
      <c r="CS12" s="777"/>
      <c r="CT12" s="777"/>
      <c r="CU12" s="777"/>
      <c r="CV12" s="778"/>
      <c r="CW12" s="776">
        <v>13</v>
      </c>
      <c r="CX12" s="777"/>
      <c r="CY12" s="777"/>
      <c r="CZ12" s="777"/>
      <c r="DA12" s="778"/>
      <c r="DB12" s="776" t="s">
        <v>537</v>
      </c>
      <c r="DC12" s="777"/>
      <c r="DD12" s="777"/>
      <c r="DE12" s="777"/>
      <c r="DF12" s="778"/>
      <c r="DG12" s="776" t="s">
        <v>537</v>
      </c>
      <c r="DH12" s="777"/>
      <c r="DI12" s="777"/>
      <c r="DJ12" s="777"/>
      <c r="DK12" s="778"/>
      <c r="DL12" s="776" t="s">
        <v>537</v>
      </c>
      <c r="DM12" s="777"/>
      <c r="DN12" s="777"/>
      <c r="DO12" s="777"/>
      <c r="DP12" s="778"/>
      <c r="DQ12" s="776" t="s">
        <v>537</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608</v>
      </c>
      <c r="BT13" s="774"/>
      <c r="BU13" s="774"/>
      <c r="BV13" s="774"/>
      <c r="BW13" s="774"/>
      <c r="BX13" s="774"/>
      <c r="BY13" s="774"/>
      <c r="BZ13" s="774"/>
      <c r="CA13" s="774"/>
      <c r="CB13" s="774"/>
      <c r="CC13" s="774"/>
      <c r="CD13" s="774"/>
      <c r="CE13" s="774"/>
      <c r="CF13" s="774"/>
      <c r="CG13" s="775"/>
      <c r="CH13" s="776">
        <v>133</v>
      </c>
      <c r="CI13" s="777"/>
      <c r="CJ13" s="777"/>
      <c r="CK13" s="777"/>
      <c r="CL13" s="778"/>
      <c r="CM13" s="776">
        <v>2421</v>
      </c>
      <c r="CN13" s="777"/>
      <c r="CO13" s="777"/>
      <c r="CP13" s="777"/>
      <c r="CQ13" s="778"/>
      <c r="CR13" s="776">
        <v>5</v>
      </c>
      <c r="CS13" s="777"/>
      <c r="CT13" s="777"/>
      <c r="CU13" s="777"/>
      <c r="CV13" s="778"/>
      <c r="CW13" s="776" t="s">
        <v>537</v>
      </c>
      <c r="CX13" s="777"/>
      <c r="CY13" s="777"/>
      <c r="CZ13" s="777"/>
      <c r="DA13" s="778"/>
      <c r="DB13" s="776" t="s">
        <v>537</v>
      </c>
      <c r="DC13" s="777"/>
      <c r="DD13" s="777"/>
      <c r="DE13" s="777"/>
      <c r="DF13" s="778"/>
      <c r="DG13" s="776" t="s">
        <v>537</v>
      </c>
      <c r="DH13" s="777"/>
      <c r="DI13" s="777"/>
      <c r="DJ13" s="777"/>
      <c r="DK13" s="778"/>
      <c r="DL13" s="776" t="s">
        <v>537</v>
      </c>
      <c r="DM13" s="777"/>
      <c r="DN13" s="777"/>
      <c r="DO13" s="777"/>
      <c r="DP13" s="778"/>
      <c r="DQ13" s="776" t="s">
        <v>537</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609</v>
      </c>
      <c r="BT14" s="774"/>
      <c r="BU14" s="774"/>
      <c r="BV14" s="774"/>
      <c r="BW14" s="774"/>
      <c r="BX14" s="774"/>
      <c r="BY14" s="774"/>
      <c r="BZ14" s="774"/>
      <c r="CA14" s="774"/>
      <c r="CB14" s="774"/>
      <c r="CC14" s="774"/>
      <c r="CD14" s="774"/>
      <c r="CE14" s="774"/>
      <c r="CF14" s="774"/>
      <c r="CG14" s="775"/>
      <c r="CH14" s="776">
        <v>7</v>
      </c>
      <c r="CI14" s="777"/>
      <c r="CJ14" s="777"/>
      <c r="CK14" s="777"/>
      <c r="CL14" s="778"/>
      <c r="CM14" s="776">
        <v>1675</v>
      </c>
      <c r="CN14" s="777"/>
      <c r="CO14" s="777"/>
      <c r="CP14" s="777"/>
      <c r="CQ14" s="778"/>
      <c r="CR14" s="776">
        <v>543</v>
      </c>
      <c r="CS14" s="777"/>
      <c r="CT14" s="777"/>
      <c r="CU14" s="777"/>
      <c r="CV14" s="778"/>
      <c r="CW14" s="776" t="s">
        <v>537</v>
      </c>
      <c r="CX14" s="777"/>
      <c r="CY14" s="777"/>
      <c r="CZ14" s="777"/>
      <c r="DA14" s="778"/>
      <c r="DB14" s="776" t="s">
        <v>537</v>
      </c>
      <c r="DC14" s="777"/>
      <c r="DD14" s="777"/>
      <c r="DE14" s="777"/>
      <c r="DF14" s="778"/>
      <c r="DG14" s="776" t="s">
        <v>537</v>
      </c>
      <c r="DH14" s="777"/>
      <c r="DI14" s="777"/>
      <c r="DJ14" s="777"/>
      <c r="DK14" s="778"/>
      <c r="DL14" s="776" t="s">
        <v>537</v>
      </c>
      <c r="DM14" s="777"/>
      <c r="DN14" s="777"/>
      <c r="DO14" s="777"/>
      <c r="DP14" s="778"/>
      <c r="DQ14" s="776" t="s">
        <v>537</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610</v>
      </c>
      <c r="BT15" s="774"/>
      <c r="BU15" s="774"/>
      <c r="BV15" s="774"/>
      <c r="BW15" s="774"/>
      <c r="BX15" s="774"/>
      <c r="BY15" s="774"/>
      <c r="BZ15" s="774"/>
      <c r="CA15" s="774"/>
      <c r="CB15" s="774"/>
      <c r="CC15" s="774"/>
      <c r="CD15" s="774"/>
      <c r="CE15" s="774"/>
      <c r="CF15" s="774"/>
      <c r="CG15" s="775"/>
      <c r="CH15" s="776">
        <v>-1</v>
      </c>
      <c r="CI15" s="777"/>
      <c r="CJ15" s="777"/>
      <c r="CK15" s="777"/>
      <c r="CL15" s="778"/>
      <c r="CM15" s="776">
        <v>163</v>
      </c>
      <c r="CN15" s="777"/>
      <c r="CO15" s="777"/>
      <c r="CP15" s="777"/>
      <c r="CQ15" s="778"/>
      <c r="CR15" s="776">
        <v>50</v>
      </c>
      <c r="CS15" s="777"/>
      <c r="CT15" s="777"/>
      <c r="CU15" s="777"/>
      <c r="CV15" s="778"/>
      <c r="CW15" s="776">
        <v>8</v>
      </c>
      <c r="CX15" s="777"/>
      <c r="CY15" s="777"/>
      <c r="CZ15" s="777"/>
      <c r="DA15" s="778"/>
      <c r="DB15" s="776" t="s">
        <v>537</v>
      </c>
      <c r="DC15" s="777"/>
      <c r="DD15" s="777"/>
      <c r="DE15" s="777"/>
      <c r="DF15" s="778"/>
      <c r="DG15" s="776" t="s">
        <v>537</v>
      </c>
      <c r="DH15" s="777"/>
      <c r="DI15" s="777"/>
      <c r="DJ15" s="777"/>
      <c r="DK15" s="778"/>
      <c r="DL15" s="776" t="s">
        <v>537</v>
      </c>
      <c r="DM15" s="777"/>
      <c r="DN15" s="777"/>
      <c r="DO15" s="777"/>
      <c r="DP15" s="778"/>
      <c r="DQ15" s="776" t="s">
        <v>537</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611</v>
      </c>
      <c r="BT16" s="774"/>
      <c r="BU16" s="774"/>
      <c r="BV16" s="774"/>
      <c r="BW16" s="774"/>
      <c r="BX16" s="774"/>
      <c r="BY16" s="774"/>
      <c r="BZ16" s="774"/>
      <c r="CA16" s="774"/>
      <c r="CB16" s="774"/>
      <c r="CC16" s="774"/>
      <c r="CD16" s="774"/>
      <c r="CE16" s="774"/>
      <c r="CF16" s="774"/>
      <c r="CG16" s="775"/>
      <c r="CH16" s="776">
        <v>-15</v>
      </c>
      <c r="CI16" s="777"/>
      <c r="CJ16" s="777"/>
      <c r="CK16" s="777"/>
      <c r="CL16" s="778"/>
      <c r="CM16" s="776">
        <v>227</v>
      </c>
      <c r="CN16" s="777"/>
      <c r="CO16" s="777"/>
      <c r="CP16" s="777"/>
      <c r="CQ16" s="778"/>
      <c r="CR16" s="776">
        <v>55</v>
      </c>
      <c r="CS16" s="777"/>
      <c r="CT16" s="777"/>
      <c r="CU16" s="777"/>
      <c r="CV16" s="778"/>
      <c r="CW16" s="776" t="s">
        <v>537</v>
      </c>
      <c r="CX16" s="777"/>
      <c r="CY16" s="777"/>
      <c r="CZ16" s="777"/>
      <c r="DA16" s="778"/>
      <c r="DB16" s="776" t="s">
        <v>537</v>
      </c>
      <c r="DC16" s="777"/>
      <c r="DD16" s="777"/>
      <c r="DE16" s="777"/>
      <c r="DF16" s="778"/>
      <c r="DG16" s="776" t="s">
        <v>537</v>
      </c>
      <c r="DH16" s="777"/>
      <c r="DI16" s="777"/>
      <c r="DJ16" s="777"/>
      <c r="DK16" s="778"/>
      <c r="DL16" s="776" t="s">
        <v>537</v>
      </c>
      <c r="DM16" s="777"/>
      <c r="DN16" s="777"/>
      <c r="DO16" s="777"/>
      <c r="DP16" s="778"/>
      <c r="DQ16" s="776" t="s">
        <v>537</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612</v>
      </c>
      <c r="BT17" s="774"/>
      <c r="BU17" s="774"/>
      <c r="BV17" s="774"/>
      <c r="BW17" s="774"/>
      <c r="BX17" s="774"/>
      <c r="BY17" s="774"/>
      <c r="BZ17" s="774"/>
      <c r="CA17" s="774"/>
      <c r="CB17" s="774"/>
      <c r="CC17" s="774"/>
      <c r="CD17" s="774"/>
      <c r="CE17" s="774"/>
      <c r="CF17" s="774"/>
      <c r="CG17" s="775"/>
      <c r="CH17" s="776">
        <v>40</v>
      </c>
      <c r="CI17" s="777"/>
      <c r="CJ17" s="777"/>
      <c r="CK17" s="777"/>
      <c r="CL17" s="778"/>
      <c r="CM17" s="776">
        <v>1647</v>
      </c>
      <c r="CN17" s="777"/>
      <c r="CO17" s="777"/>
      <c r="CP17" s="777"/>
      <c r="CQ17" s="778"/>
      <c r="CR17" s="776">
        <v>110</v>
      </c>
      <c r="CS17" s="777"/>
      <c r="CT17" s="777"/>
      <c r="CU17" s="777"/>
      <c r="CV17" s="778"/>
      <c r="CW17" s="776" t="s">
        <v>537</v>
      </c>
      <c r="CX17" s="777"/>
      <c r="CY17" s="777"/>
      <c r="CZ17" s="777"/>
      <c r="DA17" s="778"/>
      <c r="DB17" s="776" t="s">
        <v>537</v>
      </c>
      <c r="DC17" s="777"/>
      <c r="DD17" s="777"/>
      <c r="DE17" s="777"/>
      <c r="DF17" s="778"/>
      <c r="DG17" s="776" t="s">
        <v>537</v>
      </c>
      <c r="DH17" s="777"/>
      <c r="DI17" s="777"/>
      <c r="DJ17" s="777"/>
      <c r="DK17" s="778"/>
      <c r="DL17" s="776" t="s">
        <v>537</v>
      </c>
      <c r="DM17" s="777"/>
      <c r="DN17" s="777"/>
      <c r="DO17" s="777"/>
      <c r="DP17" s="778"/>
      <c r="DQ17" s="776" t="s">
        <v>537</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613</v>
      </c>
      <c r="BT18" s="774"/>
      <c r="BU18" s="774"/>
      <c r="BV18" s="774"/>
      <c r="BW18" s="774"/>
      <c r="BX18" s="774"/>
      <c r="BY18" s="774"/>
      <c r="BZ18" s="774"/>
      <c r="CA18" s="774"/>
      <c r="CB18" s="774"/>
      <c r="CC18" s="774"/>
      <c r="CD18" s="774"/>
      <c r="CE18" s="774"/>
      <c r="CF18" s="774"/>
      <c r="CG18" s="775"/>
      <c r="CH18" s="776">
        <v>10</v>
      </c>
      <c r="CI18" s="777"/>
      <c r="CJ18" s="777"/>
      <c r="CK18" s="777"/>
      <c r="CL18" s="778"/>
      <c r="CM18" s="776">
        <v>368</v>
      </c>
      <c r="CN18" s="777"/>
      <c r="CO18" s="777"/>
      <c r="CP18" s="777"/>
      <c r="CQ18" s="778"/>
      <c r="CR18" s="776">
        <v>195</v>
      </c>
      <c r="CS18" s="777"/>
      <c r="CT18" s="777"/>
      <c r="CU18" s="777"/>
      <c r="CV18" s="778"/>
      <c r="CW18" s="776" t="s">
        <v>537</v>
      </c>
      <c r="CX18" s="777"/>
      <c r="CY18" s="777"/>
      <c r="CZ18" s="777"/>
      <c r="DA18" s="778"/>
      <c r="DB18" s="776" t="s">
        <v>537</v>
      </c>
      <c r="DC18" s="777"/>
      <c r="DD18" s="777"/>
      <c r="DE18" s="777"/>
      <c r="DF18" s="778"/>
      <c r="DG18" s="776" t="s">
        <v>537</v>
      </c>
      <c r="DH18" s="777"/>
      <c r="DI18" s="777"/>
      <c r="DJ18" s="777"/>
      <c r="DK18" s="778"/>
      <c r="DL18" s="776" t="s">
        <v>537</v>
      </c>
      <c r="DM18" s="777"/>
      <c r="DN18" s="777"/>
      <c r="DO18" s="777"/>
      <c r="DP18" s="778"/>
      <c r="DQ18" s="776" t="s">
        <v>537</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9318</v>
      </c>
      <c r="AG23" s="793"/>
      <c r="AH23" s="793"/>
      <c r="AI23" s="793"/>
      <c r="AJ23" s="796"/>
      <c r="AK23" s="797"/>
      <c r="AL23" s="798"/>
      <c r="AM23" s="798"/>
      <c r="AN23" s="798"/>
      <c r="AO23" s="798"/>
      <c r="AP23" s="793"/>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77354</v>
      </c>
      <c r="R28" s="823"/>
      <c r="S28" s="823"/>
      <c r="T28" s="823"/>
      <c r="U28" s="823"/>
      <c r="V28" s="823">
        <v>74343</v>
      </c>
      <c r="W28" s="823"/>
      <c r="X28" s="823"/>
      <c r="Y28" s="823"/>
      <c r="Z28" s="823"/>
      <c r="AA28" s="823">
        <v>3011</v>
      </c>
      <c r="AB28" s="823"/>
      <c r="AC28" s="823"/>
      <c r="AD28" s="823"/>
      <c r="AE28" s="824"/>
      <c r="AF28" s="825">
        <v>3011</v>
      </c>
      <c r="AG28" s="823"/>
      <c r="AH28" s="823"/>
      <c r="AI28" s="823"/>
      <c r="AJ28" s="826"/>
      <c r="AK28" s="827">
        <v>4605</v>
      </c>
      <c r="AL28" s="828"/>
      <c r="AM28" s="828"/>
      <c r="AN28" s="828"/>
      <c r="AO28" s="828"/>
      <c r="AP28" s="828" t="s">
        <v>537</v>
      </c>
      <c r="AQ28" s="828"/>
      <c r="AR28" s="828"/>
      <c r="AS28" s="828"/>
      <c r="AT28" s="828"/>
      <c r="AU28" s="828" t="s">
        <v>537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70898</v>
      </c>
      <c r="R29" s="784"/>
      <c r="S29" s="784"/>
      <c r="T29" s="784"/>
      <c r="U29" s="784"/>
      <c r="V29" s="784">
        <v>69002</v>
      </c>
      <c r="W29" s="784"/>
      <c r="X29" s="784"/>
      <c r="Y29" s="784"/>
      <c r="Z29" s="784"/>
      <c r="AA29" s="784">
        <v>1896</v>
      </c>
      <c r="AB29" s="784"/>
      <c r="AC29" s="784"/>
      <c r="AD29" s="784"/>
      <c r="AE29" s="785"/>
      <c r="AF29" s="786">
        <v>1896</v>
      </c>
      <c r="AG29" s="787"/>
      <c r="AH29" s="787"/>
      <c r="AI29" s="787"/>
      <c r="AJ29" s="788"/>
      <c r="AK29" s="834">
        <v>9803</v>
      </c>
      <c r="AL29" s="830"/>
      <c r="AM29" s="830"/>
      <c r="AN29" s="830"/>
      <c r="AO29" s="830"/>
      <c r="AP29" s="830" t="s">
        <v>537</v>
      </c>
      <c r="AQ29" s="830"/>
      <c r="AR29" s="830"/>
      <c r="AS29" s="830"/>
      <c r="AT29" s="830"/>
      <c r="AU29" s="830" t="s">
        <v>537</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11026</v>
      </c>
      <c r="R30" s="784"/>
      <c r="S30" s="784"/>
      <c r="T30" s="784"/>
      <c r="U30" s="784"/>
      <c r="V30" s="784">
        <v>10988</v>
      </c>
      <c r="W30" s="784"/>
      <c r="X30" s="784"/>
      <c r="Y30" s="784"/>
      <c r="Z30" s="784"/>
      <c r="AA30" s="784">
        <v>38</v>
      </c>
      <c r="AB30" s="784"/>
      <c r="AC30" s="784"/>
      <c r="AD30" s="784"/>
      <c r="AE30" s="785"/>
      <c r="AF30" s="786">
        <v>38</v>
      </c>
      <c r="AG30" s="787"/>
      <c r="AH30" s="787"/>
      <c r="AI30" s="787"/>
      <c r="AJ30" s="788"/>
      <c r="AK30" s="834">
        <v>1986</v>
      </c>
      <c r="AL30" s="830"/>
      <c r="AM30" s="830"/>
      <c r="AN30" s="830"/>
      <c r="AO30" s="830"/>
      <c r="AP30" s="830" t="s">
        <v>537</v>
      </c>
      <c r="AQ30" s="830"/>
      <c r="AR30" s="830"/>
      <c r="AS30" s="830"/>
      <c r="AT30" s="830"/>
      <c r="AU30" s="830" t="s">
        <v>537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18041</v>
      </c>
      <c r="R31" s="784"/>
      <c r="S31" s="784"/>
      <c r="T31" s="784"/>
      <c r="U31" s="784"/>
      <c r="V31" s="784">
        <v>17307</v>
      </c>
      <c r="W31" s="784"/>
      <c r="X31" s="784"/>
      <c r="Y31" s="784"/>
      <c r="Z31" s="784"/>
      <c r="AA31" s="784">
        <v>734</v>
      </c>
      <c r="AB31" s="784"/>
      <c r="AC31" s="784"/>
      <c r="AD31" s="784"/>
      <c r="AE31" s="785"/>
      <c r="AF31" s="786">
        <v>734</v>
      </c>
      <c r="AG31" s="787"/>
      <c r="AH31" s="787"/>
      <c r="AI31" s="787"/>
      <c r="AJ31" s="788"/>
      <c r="AK31" s="834" t="s">
        <v>614</v>
      </c>
      <c r="AL31" s="830"/>
      <c r="AM31" s="830"/>
      <c r="AN31" s="830"/>
      <c r="AO31" s="830"/>
      <c r="AP31" s="830" t="s">
        <v>537</v>
      </c>
      <c r="AQ31" s="830"/>
      <c r="AR31" s="830"/>
      <c r="AS31" s="830"/>
      <c r="AT31" s="830"/>
      <c r="AU31" s="830" t="s">
        <v>537</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424</v>
      </c>
      <c r="R32" s="784"/>
      <c r="S32" s="784"/>
      <c r="T32" s="784"/>
      <c r="U32" s="784"/>
      <c r="V32" s="784">
        <v>409</v>
      </c>
      <c r="W32" s="784"/>
      <c r="X32" s="784"/>
      <c r="Y32" s="784"/>
      <c r="Z32" s="784"/>
      <c r="AA32" s="784">
        <v>15</v>
      </c>
      <c r="AB32" s="784"/>
      <c r="AC32" s="784"/>
      <c r="AD32" s="784"/>
      <c r="AE32" s="785"/>
      <c r="AF32" s="786">
        <v>14</v>
      </c>
      <c r="AG32" s="787"/>
      <c r="AH32" s="787"/>
      <c r="AI32" s="787"/>
      <c r="AJ32" s="788"/>
      <c r="AK32" s="834">
        <v>34</v>
      </c>
      <c r="AL32" s="830"/>
      <c r="AM32" s="830"/>
      <c r="AN32" s="830"/>
      <c r="AO32" s="830"/>
      <c r="AP32" s="830" t="s">
        <v>537</v>
      </c>
      <c r="AQ32" s="830"/>
      <c r="AR32" s="830"/>
      <c r="AS32" s="830"/>
      <c r="AT32" s="830"/>
      <c r="AU32" s="830" t="s">
        <v>537</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8168.0680000000002</v>
      </c>
      <c r="R33" s="784"/>
      <c r="S33" s="784"/>
      <c r="T33" s="784"/>
      <c r="U33" s="784"/>
      <c r="V33" s="784">
        <v>8196.9009999999998</v>
      </c>
      <c r="W33" s="784"/>
      <c r="X33" s="784"/>
      <c r="Y33" s="784"/>
      <c r="Z33" s="784"/>
      <c r="AA33" s="784">
        <v>-28.832999999999629</v>
      </c>
      <c r="AB33" s="784"/>
      <c r="AC33" s="784"/>
      <c r="AD33" s="784"/>
      <c r="AE33" s="785"/>
      <c r="AF33" s="786">
        <v>4831</v>
      </c>
      <c r="AG33" s="787"/>
      <c r="AH33" s="787"/>
      <c r="AI33" s="787"/>
      <c r="AJ33" s="788"/>
      <c r="AK33" s="834">
        <v>1707</v>
      </c>
      <c r="AL33" s="830"/>
      <c r="AM33" s="830"/>
      <c r="AN33" s="830"/>
      <c r="AO33" s="830"/>
      <c r="AP33" s="830">
        <v>23355</v>
      </c>
      <c r="AQ33" s="830"/>
      <c r="AR33" s="830"/>
      <c r="AS33" s="830"/>
      <c r="AT33" s="830"/>
      <c r="AU33" s="830">
        <v>13593</v>
      </c>
      <c r="AV33" s="830"/>
      <c r="AW33" s="830"/>
      <c r="AX33" s="830"/>
      <c r="AY33" s="830"/>
      <c r="AZ33" s="831"/>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416</v>
      </c>
      <c r="C34" s="781"/>
      <c r="D34" s="781"/>
      <c r="E34" s="781"/>
      <c r="F34" s="781"/>
      <c r="G34" s="781"/>
      <c r="H34" s="781"/>
      <c r="I34" s="781"/>
      <c r="J34" s="781"/>
      <c r="K34" s="781"/>
      <c r="L34" s="781"/>
      <c r="M34" s="781"/>
      <c r="N34" s="781"/>
      <c r="O34" s="781"/>
      <c r="P34" s="782"/>
      <c r="Q34" s="783">
        <v>13564.88</v>
      </c>
      <c r="R34" s="784"/>
      <c r="S34" s="784"/>
      <c r="T34" s="784"/>
      <c r="U34" s="784"/>
      <c r="V34" s="784">
        <v>13963.825999999999</v>
      </c>
      <c r="W34" s="784"/>
      <c r="X34" s="784"/>
      <c r="Y34" s="784"/>
      <c r="Z34" s="784"/>
      <c r="AA34" s="784">
        <v>-398.94599999999991</v>
      </c>
      <c r="AB34" s="784"/>
      <c r="AC34" s="784"/>
      <c r="AD34" s="784"/>
      <c r="AE34" s="785"/>
      <c r="AF34" s="786">
        <v>7961</v>
      </c>
      <c r="AG34" s="787"/>
      <c r="AH34" s="787"/>
      <c r="AI34" s="787"/>
      <c r="AJ34" s="788"/>
      <c r="AK34" s="834">
        <v>48</v>
      </c>
      <c r="AL34" s="830"/>
      <c r="AM34" s="830"/>
      <c r="AN34" s="830"/>
      <c r="AO34" s="830"/>
      <c r="AP34" s="830">
        <v>23929</v>
      </c>
      <c r="AQ34" s="830"/>
      <c r="AR34" s="830"/>
      <c r="AS34" s="830"/>
      <c r="AT34" s="830"/>
      <c r="AU34" s="830">
        <v>3877</v>
      </c>
      <c r="AV34" s="830"/>
      <c r="AW34" s="830"/>
      <c r="AX34" s="830"/>
      <c r="AY34" s="830"/>
      <c r="AZ34" s="831"/>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417</v>
      </c>
      <c r="C35" s="781"/>
      <c r="D35" s="781"/>
      <c r="E35" s="781"/>
      <c r="F35" s="781"/>
      <c r="G35" s="781"/>
      <c r="H35" s="781"/>
      <c r="I35" s="781"/>
      <c r="J35" s="781"/>
      <c r="K35" s="781"/>
      <c r="L35" s="781"/>
      <c r="M35" s="781"/>
      <c r="N35" s="781"/>
      <c r="O35" s="781"/>
      <c r="P35" s="782"/>
      <c r="Q35" s="783">
        <v>18093.705000000002</v>
      </c>
      <c r="R35" s="784"/>
      <c r="S35" s="784"/>
      <c r="T35" s="784"/>
      <c r="U35" s="784"/>
      <c r="V35" s="784">
        <v>15653.406999999999</v>
      </c>
      <c r="W35" s="784"/>
      <c r="X35" s="784"/>
      <c r="Y35" s="784"/>
      <c r="Z35" s="784"/>
      <c r="AA35" s="784">
        <v>2440.2979999999998</v>
      </c>
      <c r="AB35" s="784"/>
      <c r="AC35" s="784"/>
      <c r="AD35" s="784"/>
      <c r="AE35" s="785"/>
      <c r="AF35" s="786">
        <v>5471</v>
      </c>
      <c r="AG35" s="787"/>
      <c r="AH35" s="787"/>
      <c r="AI35" s="787"/>
      <c r="AJ35" s="788"/>
      <c r="AK35" s="834">
        <v>5618</v>
      </c>
      <c r="AL35" s="830"/>
      <c r="AM35" s="830"/>
      <c r="AN35" s="830"/>
      <c r="AO35" s="830"/>
      <c r="AP35" s="830">
        <v>133646</v>
      </c>
      <c r="AQ35" s="830"/>
      <c r="AR35" s="830"/>
      <c r="AS35" s="830"/>
      <c r="AT35" s="830"/>
      <c r="AU35" s="830">
        <v>41029</v>
      </c>
      <c r="AV35" s="830"/>
      <c r="AW35" s="830"/>
      <c r="AX35" s="830"/>
      <c r="AY35" s="830"/>
      <c r="AZ35" s="831"/>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419</v>
      </c>
      <c r="C36" s="781"/>
      <c r="D36" s="781"/>
      <c r="E36" s="781"/>
      <c r="F36" s="781"/>
      <c r="G36" s="781"/>
      <c r="H36" s="781"/>
      <c r="I36" s="781"/>
      <c r="J36" s="781"/>
      <c r="K36" s="781"/>
      <c r="L36" s="781"/>
      <c r="M36" s="781"/>
      <c r="N36" s="781"/>
      <c r="O36" s="781"/>
      <c r="P36" s="782"/>
      <c r="Q36" s="783">
        <v>341</v>
      </c>
      <c r="R36" s="784"/>
      <c r="S36" s="784"/>
      <c r="T36" s="784"/>
      <c r="U36" s="784"/>
      <c r="V36" s="784">
        <v>341</v>
      </c>
      <c r="W36" s="784"/>
      <c r="X36" s="784"/>
      <c r="Y36" s="784"/>
      <c r="Z36" s="784"/>
      <c r="AA36" s="784">
        <v>0</v>
      </c>
      <c r="AB36" s="784"/>
      <c r="AC36" s="784"/>
      <c r="AD36" s="784"/>
      <c r="AE36" s="785"/>
      <c r="AF36" s="786" t="s">
        <v>420</v>
      </c>
      <c r="AG36" s="787"/>
      <c r="AH36" s="787"/>
      <c r="AI36" s="787"/>
      <c r="AJ36" s="788"/>
      <c r="AK36" s="834">
        <v>185</v>
      </c>
      <c r="AL36" s="830"/>
      <c r="AM36" s="830"/>
      <c r="AN36" s="830"/>
      <c r="AO36" s="830"/>
      <c r="AP36" s="830">
        <v>105169</v>
      </c>
      <c r="AQ36" s="830"/>
      <c r="AR36" s="830"/>
      <c r="AS36" s="830"/>
      <c r="AT36" s="830"/>
      <c r="AU36" s="830">
        <v>65730</v>
      </c>
      <c r="AV36" s="830"/>
      <c r="AW36" s="830"/>
      <c r="AX36" s="830"/>
      <c r="AY36" s="830"/>
      <c r="AZ36" s="831"/>
      <c r="BA36" s="831"/>
      <c r="BB36" s="831"/>
      <c r="BC36" s="831"/>
      <c r="BD36" s="831"/>
      <c r="BE36" s="832" t="s">
        <v>421</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422</v>
      </c>
      <c r="C37" s="781"/>
      <c r="D37" s="781"/>
      <c r="E37" s="781"/>
      <c r="F37" s="781"/>
      <c r="G37" s="781"/>
      <c r="H37" s="781"/>
      <c r="I37" s="781"/>
      <c r="J37" s="781"/>
      <c r="K37" s="781"/>
      <c r="L37" s="781"/>
      <c r="M37" s="781"/>
      <c r="N37" s="781"/>
      <c r="O37" s="781"/>
      <c r="P37" s="782"/>
      <c r="Q37" s="783">
        <v>170</v>
      </c>
      <c r="R37" s="784"/>
      <c r="S37" s="784"/>
      <c r="T37" s="784"/>
      <c r="U37" s="784"/>
      <c r="V37" s="784">
        <v>170</v>
      </c>
      <c r="W37" s="784"/>
      <c r="X37" s="784"/>
      <c r="Y37" s="784"/>
      <c r="Z37" s="784"/>
      <c r="AA37" s="784">
        <v>0</v>
      </c>
      <c r="AB37" s="784"/>
      <c r="AC37" s="784"/>
      <c r="AD37" s="784"/>
      <c r="AE37" s="785"/>
      <c r="AF37" s="786" t="s">
        <v>398</v>
      </c>
      <c r="AG37" s="787"/>
      <c r="AH37" s="787"/>
      <c r="AI37" s="787"/>
      <c r="AJ37" s="788"/>
      <c r="AK37" s="834">
        <v>140</v>
      </c>
      <c r="AL37" s="830"/>
      <c r="AM37" s="830"/>
      <c r="AN37" s="830"/>
      <c r="AO37" s="830"/>
      <c r="AP37" s="830">
        <v>382076</v>
      </c>
      <c r="AQ37" s="830"/>
      <c r="AR37" s="830"/>
      <c r="AS37" s="830"/>
      <c r="AT37" s="830"/>
      <c r="AU37" s="830">
        <v>382076</v>
      </c>
      <c r="AV37" s="830"/>
      <c r="AW37" s="830"/>
      <c r="AX37" s="830"/>
      <c r="AY37" s="830"/>
      <c r="AZ37" s="831"/>
      <c r="BA37" s="831"/>
      <c r="BB37" s="831"/>
      <c r="BC37" s="831"/>
      <c r="BD37" s="831"/>
      <c r="BE37" s="832" t="s">
        <v>423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424</v>
      </c>
      <c r="C38" s="781"/>
      <c r="D38" s="781"/>
      <c r="E38" s="781"/>
      <c r="F38" s="781"/>
      <c r="G38" s="781"/>
      <c r="H38" s="781"/>
      <c r="I38" s="781"/>
      <c r="J38" s="781"/>
      <c r="K38" s="781"/>
      <c r="L38" s="781"/>
      <c r="M38" s="781"/>
      <c r="N38" s="781"/>
      <c r="O38" s="781"/>
      <c r="P38" s="782"/>
      <c r="Q38" s="783">
        <v>824</v>
      </c>
      <c r="R38" s="784"/>
      <c r="S38" s="784"/>
      <c r="T38" s="784"/>
      <c r="U38" s="784"/>
      <c r="V38" s="784">
        <v>792</v>
      </c>
      <c r="W38" s="784"/>
      <c r="X38" s="784"/>
      <c r="Y38" s="784"/>
      <c r="Z38" s="784"/>
      <c r="AA38" s="784">
        <v>32</v>
      </c>
      <c r="AB38" s="784"/>
      <c r="AC38" s="784"/>
      <c r="AD38" s="784"/>
      <c r="AE38" s="785"/>
      <c r="AF38" s="786">
        <v>32</v>
      </c>
      <c r="AG38" s="787"/>
      <c r="AH38" s="787"/>
      <c r="AI38" s="787"/>
      <c r="AJ38" s="788"/>
      <c r="AK38" s="834" t="s">
        <v>537</v>
      </c>
      <c r="AL38" s="830"/>
      <c r="AM38" s="830"/>
      <c r="AN38" s="830"/>
      <c r="AO38" s="830"/>
      <c r="AP38" s="830">
        <v>73450</v>
      </c>
      <c r="AQ38" s="830"/>
      <c r="AR38" s="830"/>
      <c r="AS38" s="830"/>
      <c r="AT38" s="830"/>
      <c r="AU38" s="830">
        <v>0</v>
      </c>
      <c r="AV38" s="830"/>
      <c r="AW38" s="830"/>
      <c r="AX38" s="830"/>
      <c r="AY38" s="830"/>
      <c r="AZ38" s="831"/>
      <c r="BA38" s="831"/>
      <c r="BB38" s="831"/>
      <c r="BC38" s="831"/>
      <c r="BD38" s="831"/>
      <c r="BE38" s="832" t="s">
        <v>425</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23988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430</v>
      </c>
      <c r="B66" s="728"/>
      <c r="C66" s="728"/>
      <c r="D66" s="728"/>
      <c r="E66" s="728"/>
      <c r="F66" s="728"/>
      <c r="G66" s="728"/>
      <c r="H66" s="728"/>
      <c r="I66" s="728"/>
      <c r="J66" s="728"/>
      <c r="K66" s="728"/>
      <c r="L66" s="728"/>
      <c r="M66" s="728"/>
      <c r="N66" s="728"/>
      <c r="O66" s="728"/>
      <c r="P66" s="729"/>
      <c r="Q66" s="733" t="s">
        <v>431</v>
      </c>
      <c r="R66" s="734"/>
      <c r="S66" s="734"/>
      <c r="T66" s="734"/>
      <c r="U66" s="735"/>
      <c r="V66" s="733" t="s">
        <v>432</v>
      </c>
      <c r="W66" s="734"/>
      <c r="X66" s="734"/>
      <c r="Y66" s="734"/>
      <c r="Z66" s="735"/>
      <c r="AA66" s="733" t="s">
        <v>433</v>
      </c>
      <c r="AB66" s="734"/>
      <c r="AC66" s="734"/>
      <c r="AD66" s="734"/>
      <c r="AE66" s="735"/>
      <c r="AF66" s="854" t="s">
        <v>434</v>
      </c>
      <c r="AG66" s="815"/>
      <c r="AH66" s="815"/>
      <c r="AI66" s="815"/>
      <c r="AJ66" s="855"/>
      <c r="AK66" s="733" t="s">
        <v>435</v>
      </c>
      <c r="AL66" s="728"/>
      <c r="AM66" s="728"/>
      <c r="AN66" s="728"/>
      <c r="AO66" s="729"/>
      <c r="AP66" s="733" t="s">
        <v>436</v>
      </c>
      <c r="AQ66" s="734"/>
      <c r="AR66" s="734"/>
      <c r="AS66" s="734"/>
      <c r="AT66" s="735"/>
      <c r="AU66" s="733" t="s">
        <v>437</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615</v>
      </c>
      <c r="C68" s="870"/>
      <c r="D68" s="870"/>
      <c r="E68" s="870"/>
      <c r="F68" s="870"/>
      <c r="G68" s="870"/>
      <c r="H68" s="870"/>
      <c r="I68" s="870"/>
      <c r="J68" s="870"/>
      <c r="K68" s="870"/>
      <c r="L68" s="870"/>
      <c r="M68" s="870"/>
      <c r="N68" s="870"/>
      <c r="O68" s="870"/>
      <c r="P68" s="871"/>
      <c r="Q68" s="872">
        <v>115000</v>
      </c>
      <c r="R68" s="866"/>
      <c r="S68" s="866"/>
      <c r="T68" s="866"/>
      <c r="U68" s="866"/>
      <c r="V68" s="866">
        <v>112745</v>
      </c>
      <c r="W68" s="866"/>
      <c r="X68" s="866"/>
      <c r="Y68" s="866"/>
      <c r="Z68" s="866"/>
      <c r="AA68" s="866">
        <v>2255</v>
      </c>
      <c r="AB68" s="866"/>
      <c r="AC68" s="866"/>
      <c r="AD68" s="866"/>
      <c r="AE68" s="866"/>
      <c r="AF68" s="866">
        <v>16232</v>
      </c>
      <c r="AG68" s="866"/>
      <c r="AH68" s="866"/>
      <c r="AI68" s="866"/>
      <c r="AJ68" s="866"/>
      <c r="AK68" s="866" t="s">
        <v>537</v>
      </c>
      <c r="AL68" s="866"/>
      <c r="AM68" s="866"/>
      <c r="AN68" s="866"/>
      <c r="AO68" s="866"/>
      <c r="AP68" s="866" t="s">
        <v>537</v>
      </c>
      <c r="AQ68" s="866"/>
      <c r="AR68" s="866"/>
      <c r="AS68" s="866"/>
      <c r="AT68" s="866"/>
      <c r="AU68" s="866" t="s">
        <v>537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616</v>
      </c>
      <c r="C69" s="874"/>
      <c r="D69" s="874"/>
      <c r="E69" s="874"/>
      <c r="F69" s="874"/>
      <c r="G69" s="874"/>
      <c r="H69" s="874"/>
      <c r="I69" s="874"/>
      <c r="J69" s="874"/>
      <c r="K69" s="874"/>
      <c r="L69" s="874"/>
      <c r="M69" s="874"/>
      <c r="N69" s="874"/>
      <c r="O69" s="874"/>
      <c r="P69" s="875"/>
      <c r="Q69" s="876">
        <v>439</v>
      </c>
      <c r="R69" s="830"/>
      <c r="S69" s="830"/>
      <c r="T69" s="830"/>
      <c r="U69" s="830"/>
      <c r="V69" s="830">
        <v>395</v>
      </c>
      <c r="W69" s="830"/>
      <c r="X69" s="830"/>
      <c r="Y69" s="830"/>
      <c r="Z69" s="830"/>
      <c r="AA69" s="830">
        <v>44</v>
      </c>
      <c r="AB69" s="830"/>
      <c r="AC69" s="830"/>
      <c r="AD69" s="830"/>
      <c r="AE69" s="830"/>
      <c r="AF69" s="830">
        <v>44</v>
      </c>
      <c r="AG69" s="830"/>
      <c r="AH69" s="830"/>
      <c r="AI69" s="830"/>
      <c r="AJ69" s="830"/>
      <c r="AK69" s="830">
        <v>1</v>
      </c>
      <c r="AL69" s="830"/>
      <c r="AM69" s="830"/>
      <c r="AN69" s="830"/>
      <c r="AO69" s="830"/>
      <c r="AP69" s="830" t="s">
        <v>537</v>
      </c>
      <c r="AQ69" s="830"/>
      <c r="AR69" s="830"/>
      <c r="AS69" s="830"/>
      <c r="AT69" s="830"/>
      <c r="AU69" s="830" t="s">
        <v>537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617</v>
      </c>
      <c r="C70" s="874"/>
      <c r="D70" s="874"/>
      <c r="E70" s="874"/>
      <c r="F70" s="874"/>
      <c r="G70" s="874"/>
      <c r="H70" s="874"/>
      <c r="I70" s="874"/>
      <c r="J70" s="874"/>
      <c r="K70" s="874"/>
      <c r="L70" s="874"/>
      <c r="M70" s="874"/>
      <c r="N70" s="874"/>
      <c r="O70" s="874"/>
      <c r="P70" s="875"/>
      <c r="Q70" s="876">
        <v>129</v>
      </c>
      <c r="R70" s="830"/>
      <c r="S70" s="830"/>
      <c r="T70" s="830"/>
      <c r="U70" s="830"/>
      <c r="V70" s="830">
        <v>123</v>
      </c>
      <c r="W70" s="830"/>
      <c r="X70" s="830"/>
      <c r="Y70" s="830"/>
      <c r="Z70" s="830"/>
      <c r="AA70" s="830">
        <v>6</v>
      </c>
      <c r="AB70" s="830"/>
      <c r="AC70" s="830"/>
      <c r="AD70" s="830"/>
      <c r="AE70" s="830"/>
      <c r="AF70" s="830">
        <v>6</v>
      </c>
      <c r="AG70" s="830"/>
      <c r="AH70" s="830"/>
      <c r="AI70" s="830"/>
      <c r="AJ70" s="830"/>
      <c r="AK70" s="830" t="s">
        <v>537</v>
      </c>
      <c r="AL70" s="830"/>
      <c r="AM70" s="830"/>
      <c r="AN70" s="830"/>
      <c r="AO70" s="830"/>
      <c r="AP70" s="830" t="s">
        <v>537</v>
      </c>
      <c r="AQ70" s="830"/>
      <c r="AR70" s="830"/>
      <c r="AS70" s="830"/>
      <c r="AT70" s="830"/>
      <c r="AU70" s="830" t="s">
        <v>537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618</v>
      </c>
      <c r="C71" s="874"/>
      <c r="D71" s="874"/>
      <c r="E71" s="874"/>
      <c r="F71" s="874"/>
      <c r="G71" s="874"/>
      <c r="H71" s="874"/>
      <c r="I71" s="874"/>
      <c r="J71" s="874"/>
      <c r="K71" s="874"/>
      <c r="L71" s="874"/>
      <c r="M71" s="874"/>
      <c r="N71" s="874"/>
      <c r="O71" s="874"/>
      <c r="P71" s="875"/>
      <c r="Q71" s="876">
        <v>466463</v>
      </c>
      <c r="R71" s="830"/>
      <c r="S71" s="830"/>
      <c r="T71" s="830"/>
      <c r="U71" s="830"/>
      <c r="V71" s="830">
        <v>453925</v>
      </c>
      <c r="W71" s="830"/>
      <c r="X71" s="830"/>
      <c r="Y71" s="830"/>
      <c r="Z71" s="830"/>
      <c r="AA71" s="830">
        <v>12538</v>
      </c>
      <c r="AB71" s="830"/>
      <c r="AC71" s="830"/>
      <c r="AD71" s="830"/>
      <c r="AE71" s="830"/>
      <c r="AF71" s="830">
        <v>12538</v>
      </c>
      <c r="AG71" s="830"/>
      <c r="AH71" s="830"/>
      <c r="AI71" s="830"/>
      <c r="AJ71" s="830"/>
      <c r="AK71" s="830" t="s">
        <v>537</v>
      </c>
      <c r="AL71" s="830"/>
      <c r="AM71" s="830"/>
      <c r="AN71" s="830"/>
      <c r="AO71" s="830"/>
      <c r="AP71" s="830" t="s">
        <v>537</v>
      </c>
      <c r="AQ71" s="830"/>
      <c r="AR71" s="830"/>
      <c r="AS71" s="830"/>
      <c r="AT71" s="830"/>
      <c r="AU71" s="830" t="s">
        <v>537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619</v>
      </c>
      <c r="C72" s="874"/>
      <c r="D72" s="874"/>
      <c r="E72" s="874"/>
      <c r="F72" s="874"/>
      <c r="G72" s="874"/>
      <c r="H72" s="874"/>
      <c r="I72" s="874"/>
      <c r="J72" s="874"/>
      <c r="K72" s="874"/>
      <c r="L72" s="874"/>
      <c r="M72" s="874"/>
      <c r="N72" s="874"/>
      <c r="O72" s="874"/>
      <c r="P72" s="875"/>
      <c r="Q72" s="876">
        <v>286</v>
      </c>
      <c r="R72" s="830"/>
      <c r="S72" s="830"/>
      <c r="T72" s="830"/>
      <c r="U72" s="830"/>
      <c r="V72" s="830">
        <v>290</v>
      </c>
      <c r="W72" s="830"/>
      <c r="X72" s="830"/>
      <c r="Y72" s="830"/>
      <c r="Z72" s="830"/>
      <c r="AA72" s="830">
        <v>-4</v>
      </c>
      <c r="AB72" s="830"/>
      <c r="AC72" s="830"/>
      <c r="AD72" s="830"/>
      <c r="AE72" s="830"/>
      <c r="AF72" s="830">
        <v>-4</v>
      </c>
      <c r="AG72" s="830"/>
      <c r="AH72" s="830"/>
      <c r="AI72" s="830"/>
      <c r="AJ72" s="830"/>
      <c r="AK72" s="830" t="s">
        <v>537</v>
      </c>
      <c r="AL72" s="830"/>
      <c r="AM72" s="830"/>
      <c r="AN72" s="830"/>
      <c r="AO72" s="830"/>
      <c r="AP72" s="830" t="s">
        <v>537</v>
      </c>
      <c r="AQ72" s="830"/>
      <c r="AR72" s="830"/>
      <c r="AS72" s="830"/>
      <c r="AT72" s="830"/>
      <c r="AU72" s="830" t="s">
        <v>537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438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447</v>
      </c>
      <c r="AB109" s="893"/>
      <c r="AC109" s="893"/>
      <c r="AD109" s="893"/>
      <c r="AE109" s="894"/>
      <c r="AF109" s="892" t="s">
        <v>448</v>
      </c>
      <c r="AG109" s="893"/>
      <c r="AH109" s="893"/>
      <c r="AI109" s="893"/>
      <c r="AJ109" s="894"/>
      <c r="AK109" s="892" t="s">
        <v>308</v>
      </c>
      <c r="AL109" s="893"/>
      <c r="AM109" s="893"/>
      <c r="AN109" s="893"/>
      <c r="AO109" s="894"/>
      <c r="AP109" s="892" t="s">
        <v>449</v>
      </c>
      <c r="AQ109" s="893"/>
      <c r="AR109" s="893"/>
      <c r="AS109" s="893"/>
      <c r="AT109" s="895"/>
      <c r="AU109" s="912" t="s">
        <v>446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447</v>
      </c>
      <c r="BR109" s="893"/>
      <c r="BS109" s="893"/>
      <c r="BT109" s="893"/>
      <c r="BU109" s="894"/>
      <c r="BV109" s="892" t="s">
        <v>448</v>
      </c>
      <c r="BW109" s="893"/>
      <c r="BX109" s="893"/>
      <c r="BY109" s="893"/>
      <c r="BZ109" s="894"/>
      <c r="CA109" s="892" t="s">
        <v>308</v>
      </c>
      <c r="CB109" s="893"/>
      <c r="CC109" s="893"/>
      <c r="CD109" s="893"/>
      <c r="CE109" s="894"/>
      <c r="CF109" s="913" t="s">
        <v>449</v>
      </c>
      <c r="CG109" s="913"/>
      <c r="CH109" s="913"/>
      <c r="CI109" s="913"/>
      <c r="CJ109" s="913"/>
      <c r="CK109" s="892" t="s">
        <v>450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447</v>
      </c>
      <c r="DH109" s="893"/>
      <c r="DI109" s="893"/>
      <c r="DJ109" s="893"/>
      <c r="DK109" s="894"/>
      <c r="DL109" s="892" t="s">
        <v>448</v>
      </c>
      <c r="DM109" s="893"/>
      <c r="DN109" s="893"/>
      <c r="DO109" s="893"/>
      <c r="DP109" s="894"/>
      <c r="DQ109" s="892" t="s">
        <v>308</v>
      </c>
      <c r="DR109" s="893"/>
      <c r="DS109" s="893"/>
      <c r="DT109" s="893"/>
      <c r="DU109" s="894"/>
      <c r="DV109" s="892" t="s">
        <v>449</v>
      </c>
      <c r="DW109" s="893"/>
      <c r="DX109" s="893"/>
      <c r="DY109" s="893"/>
      <c r="DZ109" s="895"/>
    </row>
    <row r="110" spans="1:131" s="230" customFormat="1" ht="26.25" customHeight="1" x14ac:dyDescent="0.15">
      <c r="A110" s="896" t="s">
        <v>451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29595721</v>
      </c>
      <c r="AB110" s="900"/>
      <c r="AC110" s="900"/>
      <c r="AD110" s="900"/>
      <c r="AE110" s="901"/>
      <c r="AF110" s="902">
        <v>28964026</v>
      </c>
      <c r="AG110" s="900"/>
      <c r="AH110" s="900"/>
      <c r="AI110" s="900"/>
      <c r="AJ110" s="901"/>
      <c r="AK110" s="902">
        <v>25816017</v>
      </c>
      <c r="AL110" s="900"/>
      <c r="AM110" s="900"/>
      <c r="AN110" s="900"/>
      <c r="AO110" s="901"/>
      <c r="AP110" s="903">
        <v>13.3</v>
      </c>
      <c r="AQ110" s="904"/>
      <c r="AR110" s="904"/>
      <c r="AS110" s="904"/>
      <c r="AT110" s="905"/>
      <c r="AU110" s="906" t="s">
        <v>75</v>
      </c>
      <c r="AV110" s="907"/>
      <c r="AW110" s="907"/>
      <c r="AX110" s="907"/>
      <c r="AY110" s="907"/>
      <c r="AZ110" s="929" t="s">
        <v>452</v>
      </c>
      <c r="BA110" s="897"/>
      <c r="BB110" s="897"/>
      <c r="BC110" s="897"/>
      <c r="BD110" s="897"/>
      <c r="BE110" s="897"/>
      <c r="BF110" s="897"/>
      <c r="BG110" s="897"/>
      <c r="BH110" s="897"/>
      <c r="BI110" s="897"/>
      <c r="BJ110" s="897"/>
      <c r="BK110" s="897"/>
      <c r="BL110" s="897"/>
      <c r="BM110" s="897"/>
      <c r="BN110" s="897"/>
      <c r="BO110" s="897"/>
      <c r="BP110" s="898"/>
      <c r="BQ110" s="930">
        <v>286534773</v>
      </c>
      <c r="BR110" s="931"/>
      <c r="BS110" s="931"/>
      <c r="BT110" s="931"/>
      <c r="BU110" s="931"/>
      <c r="BV110" s="931">
        <v>282919369</v>
      </c>
      <c r="BW110" s="931"/>
      <c r="BX110" s="931"/>
      <c r="BY110" s="931"/>
      <c r="BZ110" s="931"/>
      <c r="CA110" s="931">
        <v>286231547</v>
      </c>
      <c r="CB110" s="931"/>
      <c r="CC110" s="931"/>
      <c r="CD110" s="931"/>
      <c r="CE110" s="931"/>
      <c r="CF110" s="944">
        <v>147.6</v>
      </c>
      <c r="CG110" s="945"/>
      <c r="CH110" s="945"/>
      <c r="CI110" s="945"/>
      <c r="CJ110" s="945"/>
      <c r="CK110" s="946" t="s">
        <v>453</v>
      </c>
      <c r="CL110" s="947"/>
      <c r="CM110" s="929" t="s">
        <v>454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210383</v>
      </c>
      <c r="DH110" s="931"/>
      <c r="DI110" s="931"/>
      <c r="DJ110" s="931"/>
      <c r="DK110" s="931"/>
      <c r="DL110" s="931">
        <v>260611</v>
      </c>
      <c r="DM110" s="931"/>
      <c r="DN110" s="931"/>
      <c r="DO110" s="931"/>
      <c r="DP110" s="931"/>
      <c r="DQ110" s="931">
        <v>792334</v>
      </c>
      <c r="DR110" s="931"/>
      <c r="DS110" s="931"/>
      <c r="DT110" s="931"/>
      <c r="DU110" s="931"/>
      <c r="DV110" s="932">
        <v>0.4</v>
      </c>
      <c r="DW110" s="932"/>
      <c r="DX110" s="932"/>
      <c r="DY110" s="932"/>
      <c r="DZ110" s="933"/>
    </row>
    <row r="111" spans="1:131" s="230" customFormat="1" ht="26.25" customHeight="1" x14ac:dyDescent="0.15">
      <c r="A111" s="934" t="s">
        <v>455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420</v>
      </c>
      <c r="AB111" s="938"/>
      <c r="AC111" s="938"/>
      <c r="AD111" s="938"/>
      <c r="AE111" s="939"/>
      <c r="AF111" s="940" t="s">
        <v>420</v>
      </c>
      <c r="AG111" s="938"/>
      <c r="AH111" s="938"/>
      <c r="AI111" s="938"/>
      <c r="AJ111" s="939"/>
      <c r="AK111" s="940" t="s">
        <v>428</v>
      </c>
      <c r="AL111" s="938"/>
      <c r="AM111" s="938"/>
      <c r="AN111" s="938"/>
      <c r="AO111" s="939"/>
      <c r="AP111" s="941" t="s">
        <v>420</v>
      </c>
      <c r="AQ111" s="942"/>
      <c r="AR111" s="942"/>
      <c r="AS111" s="942"/>
      <c r="AT111" s="943"/>
      <c r="AU111" s="908"/>
      <c r="AV111" s="909"/>
      <c r="AW111" s="909"/>
      <c r="AX111" s="909"/>
      <c r="AY111" s="909"/>
      <c r="AZ111" s="922" t="s">
        <v>456</v>
      </c>
      <c r="BA111" s="923"/>
      <c r="BB111" s="923"/>
      <c r="BC111" s="923"/>
      <c r="BD111" s="923"/>
      <c r="BE111" s="923"/>
      <c r="BF111" s="923"/>
      <c r="BG111" s="923"/>
      <c r="BH111" s="923"/>
      <c r="BI111" s="923"/>
      <c r="BJ111" s="923"/>
      <c r="BK111" s="923"/>
      <c r="BL111" s="923"/>
      <c r="BM111" s="923"/>
      <c r="BN111" s="923"/>
      <c r="BO111" s="923"/>
      <c r="BP111" s="924"/>
      <c r="BQ111" s="925">
        <v>9672739</v>
      </c>
      <c r="BR111" s="926"/>
      <c r="BS111" s="926"/>
      <c r="BT111" s="926"/>
      <c r="BU111" s="926"/>
      <c r="BV111" s="926">
        <v>8850716</v>
      </c>
      <c r="BW111" s="926"/>
      <c r="BX111" s="926"/>
      <c r="BY111" s="926"/>
      <c r="BZ111" s="926"/>
      <c r="CA111" s="926">
        <v>7970569</v>
      </c>
      <c r="CB111" s="926"/>
      <c r="CC111" s="926"/>
      <c r="CD111" s="926"/>
      <c r="CE111" s="926"/>
      <c r="CF111" s="920">
        <v>4.0999999999999996</v>
      </c>
      <c r="CG111" s="921"/>
      <c r="CH111" s="921"/>
      <c r="CI111" s="921"/>
      <c r="CJ111" s="921"/>
      <c r="CK111" s="948"/>
      <c r="CL111" s="949"/>
      <c r="CM111" s="922" t="s">
        <v>457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420</v>
      </c>
      <c r="DH111" s="926"/>
      <c r="DI111" s="926"/>
      <c r="DJ111" s="926"/>
      <c r="DK111" s="926"/>
      <c r="DL111" s="926" t="s">
        <v>420</v>
      </c>
      <c r="DM111" s="926"/>
      <c r="DN111" s="926"/>
      <c r="DO111" s="926"/>
      <c r="DP111" s="926"/>
      <c r="DQ111" s="926" t="s">
        <v>420</v>
      </c>
      <c r="DR111" s="926"/>
      <c r="DS111" s="926"/>
      <c r="DT111" s="926"/>
      <c r="DU111" s="926"/>
      <c r="DV111" s="927" t="s">
        <v>420</v>
      </c>
      <c r="DW111" s="927"/>
      <c r="DX111" s="927"/>
      <c r="DY111" s="927"/>
      <c r="DZ111" s="928"/>
    </row>
    <row r="112" spans="1:131" s="230" customFormat="1" ht="26.25" customHeight="1" x14ac:dyDescent="0.15">
      <c r="A112" s="952" t="s">
        <v>458</v>
      </c>
      <c r="B112" s="953"/>
      <c r="C112" s="923" t="s">
        <v>459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4166667</v>
      </c>
      <c r="AB112" s="959"/>
      <c r="AC112" s="959"/>
      <c r="AD112" s="959"/>
      <c r="AE112" s="960"/>
      <c r="AF112" s="961">
        <v>4500000</v>
      </c>
      <c r="AG112" s="959"/>
      <c r="AH112" s="959"/>
      <c r="AI112" s="959"/>
      <c r="AJ112" s="960"/>
      <c r="AK112" s="961">
        <v>4833333</v>
      </c>
      <c r="AL112" s="959"/>
      <c r="AM112" s="959"/>
      <c r="AN112" s="959"/>
      <c r="AO112" s="960"/>
      <c r="AP112" s="962">
        <v>2.5</v>
      </c>
      <c r="AQ112" s="963"/>
      <c r="AR112" s="963"/>
      <c r="AS112" s="963"/>
      <c r="AT112" s="964"/>
      <c r="AU112" s="908"/>
      <c r="AV112" s="909"/>
      <c r="AW112" s="909"/>
      <c r="AX112" s="909"/>
      <c r="AY112" s="909"/>
      <c r="AZ112" s="922" t="s">
        <v>460</v>
      </c>
      <c r="BA112" s="923"/>
      <c r="BB112" s="923"/>
      <c r="BC112" s="923"/>
      <c r="BD112" s="923"/>
      <c r="BE112" s="923"/>
      <c r="BF112" s="923"/>
      <c r="BG112" s="923"/>
      <c r="BH112" s="923"/>
      <c r="BI112" s="923"/>
      <c r="BJ112" s="923"/>
      <c r="BK112" s="923"/>
      <c r="BL112" s="923"/>
      <c r="BM112" s="923"/>
      <c r="BN112" s="923"/>
      <c r="BO112" s="923"/>
      <c r="BP112" s="924"/>
      <c r="BQ112" s="925">
        <v>60781596</v>
      </c>
      <c r="BR112" s="926"/>
      <c r="BS112" s="926"/>
      <c r="BT112" s="926"/>
      <c r="BU112" s="926"/>
      <c r="BV112" s="926">
        <v>58255866</v>
      </c>
      <c r="BW112" s="926"/>
      <c r="BX112" s="926"/>
      <c r="BY112" s="926"/>
      <c r="BZ112" s="926"/>
      <c r="CA112" s="926">
        <v>58950705</v>
      </c>
      <c r="CB112" s="926"/>
      <c r="CC112" s="926"/>
      <c r="CD112" s="926"/>
      <c r="CE112" s="926"/>
      <c r="CF112" s="920">
        <v>30.4</v>
      </c>
      <c r="CG112" s="921"/>
      <c r="CH112" s="921"/>
      <c r="CI112" s="921"/>
      <c r="CJ112" s="921"/>
      <c r="CK112" s="948"/>
      <c r="CL112" s="949"/>
      <c r="CM112" s="922" t="s">
        <v>461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420</v>
      </c>
      <c r="DH112" s="926"/>
      <c r="DI112" s="926"/>
      <c r="DJ112" s="926"/>
      <c r="DK112" s="926"/>
      <c r="DL112" s="926" t="s">
        <v>428</v>
      </c>
      <c r="DM112" s="926"/>
      <c r="DN112" s="926"/>
      <c r="DO112" s="926"/>
      <c r="DP112" s="926"/>
      <c r="DQ112" s="926" t="s">
        <v>420</v>
      </c>
      <c r="DR112" s="926"/>
      <c r="DS112" s="926"/>
      <c r="DT112" s="926"/>
      <c r="DU112" s="926"/>
      <c r="DV112" s="927" t="s">
        <v>428</v>
      </c>
      <c r="DW112" s="927"/>
      <c r="DX112" s="927"/>
      <c r="DY112" s="927"/>
      <c r="DZ112" s="928"/>
    </row>
    <row r="113" spans="1:130" s="230" customFormat="1" ht="26.25" customHeight="1" x14ac:dyDescent="0.15">
      <c r="A113" s="954"/>
      <c r="B113" s="955"/>
      <c r="C113" s="923" t="s">
        <v>462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5226615</v>
      </c>
      <c r="AB113" s="938"/>
      <c r="AC113" s="938"/>
      <c r="AD113" s="938"/>
      <c r="AE113" s="939"/>
      <c r="AF113" s="940">
        <v>5018799</v>
      </c>
      <c r="AG113" s="938"/>
      <c r="AH113" s="938"/>
      <c r="AI113" s="938"/>
      <c r="AJ113" s="939"/>
      <c r="AK113" s="940">
        <v>4931352</v>
      </c>
      <c r="AL113" s="938"/>
      <c r="AM113" s="938"/>
      <c r="AN113" s="938"/>
      <c r="AO113" s="939"/>
      <c r="AP113" s="941">
        <v>2.5</v>
      </c>
      <c r="AQ113" s="942"/>
      <c r="AR113" s="942"/>
      <c r="AS113" s="942"/>
      <c r="AT113" s="943"/>
      <c r="AU113" s="908"/>
      <c r="AV113" s="909"/>
      <c r="AW113" s="909"/>
      <c r="AX113" s="909"/>
      <c r="AY113" s="909"/>
      <c r="AZ113" s="922" t="s">
        <v>463</v>
      </c>
      <c r="BA113" s="923"/>
      <c r="BB113" s="923"/>
      <c r="BC113" s="923"/>
      <c r="BD113" s="923"/>
      <c r="BE113" s="923"/>
      <c r="BF113" s="923"/>
      <c r="BG113" s="923"/>
      <c r="BH113" s="923"/>
      <c r="BI113" s="923"/>
      <c r="BJ113" s="923"/>
      <c r="BK113" s="923"/>
      <c r="BL113" s="923"/>
      <c r="BM113" s="923"/>
      <c r="BN113" s="923"/>
      <c r="BO113" s="923"/>
      <c r="BP113" s="924"/>
      <c r="BQ113" s="925">
        <v>17713</v>
      </c>
      <c r="BR113" s="926"/>
      <c r="BS113" s="926"/>
      <c r="BT113" s="926"/>
      <c r="BU113" s="926"/>
      <c r="BV113" s="926">
        <v>5936</v>
      </c>
      <c r="BW113" s="926"/>
      <c r="BX113" s="926"/>
      <c r="BY113" s="926"/>
      <c r="BZ113" s="926"/>
      <c r="CA113" s="926" t="s">
        <v>420</v>
      </c>
      <c r="CB113" s="926"/>
      <c r="CC113" s="926"/>
      <c r="CD113" s="926"/>
      <c r="CE113" s="926"/>
      <c r="CF113" s="920" t="s">
        <v>420</v>
      </c>
      <c r="CG113" s="921"/>
      <c r="CH113" s="921"/>
      <c r="CI113" s="921"/>
      <c r="CJ113" s="921"/>
      <c r="CK113" s="948"/>
      <c r="CL113" s="949"/>
      <c r="CM113" s="922" t="s">
        <v>464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420</v>
      </c>
      <c r="DH113" s="959"/>
      <c r="DI113" s="959"/>
      <c r="DJ113" s="959"/>
      <c r="DK113" s="960"/>
      <c r="DL113" s="961" t="s">
        <v>428</v>
      </c>
      <c r="DM113" s="959"/>
      <c r="DN113" s="959"/>
      <c r="DO113" s="959"/>
      <c r="DP113" s="960"/>
      <c r="DQ113" s="961" t="s">
        <v>420</v>
      </c>
      <c r="DR113" s="959"/>
      <c r="DS113" s="959"/>
      <c r="DT113" s="959"/>
      <c r="DU113" s="960"/>
      <c r="DV113" s="962" t="s">
        <v>129</v>
      </c>
      <c r="DW113" s="963"/>
      <c r="DX113" s="963"/>
      <c r="DY113" s="963"/>
      <c r="DZ113" s="964"/>
    </row>
    <row r="114" spans="1:130" s="230" customFormat="1" ht="26.25" customHeight="1" x14ac:dyDescent="0.15">
      <c r="A114" s="954"/>
      <c r="B114" s="955"/>
      <c r="C114" s="923" t="s">
        <v>465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1373</v>
      </c>
      <c r="AB114" s="959"/>
      <c r="AC114" s="959"/>
      <c r="AD114" s="959"/>
      <c r="AE114" s="960"/>
      <c r="AF114" s="961">
        <v>1390</v>
      </c>
      <c r="AG114" s="959"/>
      <c r="AH114" s="959"/>
      <c r="AI114" s="959"/>
      <c r="AJ114" s="960"/>
      <c r="AK114" s="961">
        <v>691</v>
      </c>
      <c r="AL114" s="959"/>
      <c r="AM114" s="959"/>
      <c r="AN114" s="959"/>
      <c r="AO114" s="960"/>
      <c r="AP114" s="962">
        <v>0</v>
      </c>
      <c r="AQ114" s="963"/>
      <c r="AR114" s="963"/>
      <c r="AS114" s="963"/>
      <c r="AT114" s="964"/>
      <c r="AU114" s="908"/>
      <c r="AV114" s="909"/>
      <c r="AW114" s="909"/>
      <c r="AX114" s="909"/>
      <c r="AY114" s="909"/>
      <c r="AZ114" s="922" t="s">
        <v>466</v>
      </c>
      <c r="BA114" s="923"/>
      <c r="BB114" s="923"/>
      <c r="BC114" s="923"/>
      <c r="BD114" s="923"/>
      <c r="BE114" s="923"/>
      <c r="BF114" s="923"/>
      <c r="BG114" s="923"/>
      <c r="BH114" s="923"/>
      <c r="BI114" s="923"/>
      <c r="BJ114" s="923"/>
      <c r="BK114" s="923"/>
      <c r="BL114" s="923"/>
      <c r="BM114" s="923"/>
      <c r="BN114" s="923"/>
      <c r="BO114" s="923"/>
      <c r="BP114" s="924"/>
      <c r="BQ114" s="925">
        <v>62937091</v>
      </c>
      <c r="BR114" s="926"/>
      <c r="BS114" s="926"/>
      <c r="BT114" s="926"/>
      <c r="BU114" s="926"/>
      <c r="BV114" s="926">
        <v>62045896</v>
      </c>
      <c r="BW114" s="926"/>
      <c r="BX114" s="926"/>
      <c r="BY114" s="926"/>
      <c r="BZ114" s="926"/>
      <c r="CA114" s="926">
        <v>61162164</v>
      </c>
      <c r="CB114" s="926"/>
      <c r="CC114" s="926"/>
      <c r="CD114" s="926"/>
      <c r="CE114" s="926"/>
      <c r="CF114" s="920">
        <v>31.5</v>
      </c>
      <c r="CG114" s="921"/>
      <c r="CH114" s="921"/>
      <c r="CI114" s="921"/>
      <c r="CJ114" s="921"/>
      <c r="CK114" s="948"/>
      <c r="CL114" s="949"/>
      <c r="CM114" s="922" t="s">
        <v>467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420</v>
      </c>
      <c r="DH114" s="959"/>
      <c r="DI114" s="959"/>
      <c r="DJ114" s="959"/>
      <c r="DK114" s="960"/>
      <c r="DL114" s="961" t="s">
        <v>420</v>
      </c>
      <c r="DM114" s="959"/>
      <c r="DN114" s="959"/>
      <c r="DO114" s="959"/>
      <c r="DP114" s="960"/>
      <c r="DQ114" s="961" t="s">
        <v>129</v>
      </c>
      <c r="DR114" s="959"/>
      <c r="DS114" s="959"/>
      <c r="DT114" s="959"/>
      <c r="DU114" s="960"/>
      <c r="DV114" s="962" t="s">
        <v>420</v>
      </c>
      <c r="DW114" s="963"/>
      <c r="DX114" s="963"/>
      <c r="DY114" s="963"/>
      <c r="DZ114" s="964"/>
    </row>
    <row r="115" spans="1:130" s="230" customFormat="1" ht="26.25" customHeight="1" x14ac:dyDescent="0.15">
      <c r="A115" s="954"/>
      <c r="B115" s="955"/>
      <c r="C115" s="923" t="s">
        <v>468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1347388</v>
      </c>
      <c r="AB115" s="938"/>
      <c r="AC115" s="938"/>
      <c r="AD115" s="938"/>
      <c r="AE115" s="939"/>
      <c r="AF115" s="940">
        <v>1409920</v>
      </c>
      <c r="AG115" s="938"/>
      <c r="AH115" s="938"/>
      <c r="AI115" s="938"/>
      <c r="AJ115" s="939"/>
      <c r="AK115" s="940">
        <v>2156884</v>
      </c>
      <c r="AL115" s="938"/>
      <c r="AM115" s="938"/>
      <c r="AN115" s="938"/>
      <c r="AO115" s="939"/>
      <c r="AP115" s="941">
        <v>1.1000000000000001</v>
      </c>
      <c r="AQ115" s="942"/>
      <c r="AR115" s="942"/>
      <c r="AS115" s="942"/>
      <c r="AT115" s="943"/>
      <c r="AU115" s="908"/>
      <c r="AV115" s="909"/>
      <c r="AW115" s="909"/>
      <c r="AX115" s="909"/>
      <c r="AY115" s="909"/>
      <c r="AZ115" s="922" t="s">
        <v>469</v>
      </c>
      <c r="BA115" s="923"/>
      <c r="BB115" s="923"/>
      <c r="BC115" s="923"/>
      <c r="BD115" s="923"/>
      <c r="BE115" s="923"/>
      <c r="BF115" s="923"/>
      <c r="BG115" s="923"/>
      <c r="BH115" s="923"/>
      <c r="BI115" s="923"/>
      <c r="BJ115" s="923"/>
      <c r="BK115" s="923"/>
      <c r="BL115" s="923"/>
      <c r="BM115" s="923"/>
      <c r="BN115" s="923"/>
      <c r="BO115" s="923"/>
      <c r="BP115" s="924"/>
      <c r="BQ115" s="925" t="s">
        <v>420</v>
      </c>
      <c r="BR115" s="926"/>
      <c r="BS115" s="926"/>
      <c r="BT115" s="926"/>
      <c r="BU115" s="926"/>
      <c r="BV115" s="926" t="s">
        <v>420</v>
      </c>
      <c r="BW115" s="926"/>
      <c r="BX115" s="926"/>
      <c r="BY115" s="926"/>
      <c r="BZ115" s="926"/>
      <c r="CA115" s="926" t="s">
        <v>420</v>
      </c>
      <c r="CB115" s="926"/>
      <c r="CC115" s="926"/>
      <c r="CD115" s="926"/>
      <c r="CE115" s="926"/>
      <c r="CF115" s="920" t="s">
        <v>420</v>
      </c>
      <c r="CG115" s="921"/>
      <c r="CH115" s="921"/>
      <c r="CI115" s="921"/>
      <c r="CJ115" s="921"/>
      <c r="CK115" s="948"/>
      <c r="CL115" s="949"/>
      <c r="CM115" s="922" t="s">
        <v>470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428</v>
      </c>
      <c r="DH115" s="959"/>
      <c r="DI115" s="959"/>
      <c r="DJ115" s="959"/>
      <c r="DK115" s="960"/>
      <c r="DL115" s="961" t="s">
        <v>428</v>
      </c>
      <c r="DM115" s="959"/>
      <c r="DN115" s="959"/>
      <c r="DO115" s="959"/>
      <c r="DP115" s="960"/>
      <c r="DQ115" s="961" t="s">
        <v>420</v>
      </c>
      <c r="DR115" s="959"/>
      <c r="DS115" s="959"/>
      <c r="DT115" s="959"/>
      <c r="DU115" s="960"/>
      <c r="DV115" s="962" t="s">
        <v>420</v>
      </c>
      <c r="DW115" s="963"/>
      <c r="DX115" s="963"/>
      <c r="DY115" s="963"/>
      <c r="DZ115" s="964"/>
    </row>
    <row r="116" spans="1:130" s="230" customFormat="1" ht="26.25" customHeight="1" x14ac:dyDescent="0.15">
      <c r="A116" s="956"/>
      <c r="B116" s="957"/>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420</v>
      </c>
      <c r="AB116" s="959"/>
      <c r="AC116" s="959"/>
      <c r="AD116" s="959"/>
      <c r="AE116" s="960"/>
      <c r="AF116" s="961" t="s">
        <v>420</v>
      </c>
      <c r="AG116" s="959"/>
      <c r="AH116" s="959"/>
      <c r="AI116" s="959"/>
      <c r="AJ116" s="960"/>
      <c r="AK116" s="961" t="s">
        <v>428</v>
      </c>
      <c r="AL116" s="959"/>
      <c r="AM116" s="959"/>
      <c r="AN116" s="959"/>
      <c r="AO116" s="960"/>
      <c r="AP116" s="962" t="s">
        <v>420</v>
      </c>
      <c r="AQ116" s="963"/>
      <c r="AR116" s="963"/>
      <c r="AS116" s="963"/>
      <c r="AT116" s="964"/>
      <c r="AU116" s="908"/>
      <c r="AV116" s="909"/>
      <c r="AW116" s="909"/>
      <c r="AX116" s="909"/>
      <c r="AY116" s="909"/>
      <c r="AZ116" s="967" t="s">
        <v>472</v>
      </c>
      <c r="BA116" s="968"/>
      <c r="BB116" s="968"/>
      <c r="BC116" s="968"/>
      <c r="BD116" s="968"/>
      <c r="BE116" s="968"/>
      <c r="BF116" s="968"/>
      <c r="BG116" s="968"/>
      <c r="BH116" s="968"/>
      <c r="BI116" s="968"/>
      <c r="BJ116" s="968"/>
      <c r="BK116" s="968"/>
      <c r="BL116" s="968"/>
      <c r="BM116" s="968"/>
      <c r="BN116" s="968"/>
      <c r="BO116" s="968"/>
      <c r="BP116" s="969"/>
      <c r="BQ116" s="925" t="s">
        <v>420</v>
      </c>
      <c r="BR116" s="926"/>
      <c r="BS116" s="926"/>
      <c r="BT116" s="926"/>
      <c r="BU116" s="926"/>
      <c r="BV116" s="926" t="s">
        <v>420</v>
      </c>
      <c r="BW116" s="926"/>
      <c r="BX116" s="926"/>
      <c r="BY116" s="926"/>
      <c r="BZ116" s="926"/>
      <c r="CA116" s="926" t="s">
        <v>420</v>
      </c>
      <c r="CB116" s="926"/>
      <c r="CC116" s="926"/>
      <c r="CD116" s="926"/>
      <c r="CE116" s="926"/>
      <c r="CF116" s="920" t="s">
        <v>420</v>
      </c>
      <c r="CG116" s="921"/>
      <c r="CH116" s="921"/>
      <c r="CI116" s="921"/>
      <c r="CJ116" s="921"/>
      <c r="CK116" s="948"/>
      <c r="CL116" s="949"/>
      <c r="CM116" s="922" t="s">
        <v>473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42916</v>
      </c>
      <c r="DH116" s="959"/>
      <c r="DI116" s="959"/>
      <c r="DJ116" s="959"/>
      <c r="DK116" s="960"/>
      <c r="DL116" s="961">
        <v>32394</v>
      </c>
      <c r="DM116" s="959"/>
      <c r="DN116" s="959"/>
      <c r="DO116" s="959"/>
      <c r="DP116" s="960"/>
      <c r="DQ116" s="961">
        <v>21872</v>
      </c>
      <c r="DR116" s="959"/>
      <c r="DS116" s="959"/>
      <c r="DT116" s="959"/>
      <c r="DU116" s="960"/>
      <c r="DV116" s="962">
        <v>0</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474</v>
      </c>
      <c r="Z117" s="894"/>
      <c r="AA117" s="978">
        <v>40337764</v>
      </c>
      <c r="AB117" s="979"/>
      <c r="AC117" s="979"/>
      <c r="AD117" s="979"/>
      <c r="AE117" s="980"/>
      <c r="AF117" s="981">
        <v>39894135</v>
      </c>
      <c r="AG117" s="979"/>
      <c r="AH117" s="979"/>
      <c r="AI117" s="979"/>
      <c r="AJ117" s="980"/>
      <c r="AK117" s="981">
        <v>37738277</v>
      </c>
      <c r="AL117" s="979"/>
      <c r="AM117" s="979"/>
      <c r="AN117" s="979"/>
      <c r="AO117" s="980"/>
      <c r="AP117" s="982"/>
      <c r="AQ117" s="983"/>
      <c r="AR117" s="983"/>
      <c r="AS117" s="983"/>
      <c r="AT117" s="984"/>
      <c r="AU117" s="908"/>
      <c r="AV117" s="909"/>
      <c r="AW117" s="909"/>
      <c r="AX117" s="909"/>
      <c r="AY117" s="909"/>
      <c r="AZ117" s="974" t="s">
        <v>475</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476</v>
      </c>
      <c r="BW117" s="926"/>
      <c r="BX117" s="926"/>
      <c r="BY117" s="926"/>
      <c r="BZ117" s="926"/>
      <c r="CA117" s="926" t="s">
        <v>129</v>
      </c>
      <c r="CB117" s="926"/>
      <c r="CC117" s="926"/>
      <c r="CD117" s="926"/>
      <c r="CE117" s="926"/>
      <c r="CF117" s="920" t="s">
        <v>477</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477</v>
      </c>
      <c r="DH117" s="959"/>
      <c r="DI117" s="959"/>
      <c r="DJ117" s="959"/>
      <c r="DK117" s="960"/>
      <c r="DL117" s="961" t="s">
        <v>479</v>
      </c>
      <c r="DM117" s="959"/>
      <c r="DN117" s="959"/>
      <c r="DO117" s="959"/>
      <c r="DP117" s="960"/>
      <c r="DQ117" s="961" t="s">
        <v>480</v>
      </c>
      <c r="DR117" s="959"/>
      <c r="DS117" s="959"/>
      <c r="DT117" s="959"/>
      <c r="DU117" s="960"/>
      <c r="DV117" s="962" t="s">
        <v>398</v>
      </c>
      <c r="DW117" s="963"/>
      <c r="DX117" s="963"/>
      <c r="DY117" s="963"/>
      <c r="DZ117" s="964"/>
    </row>
    <row r="118" spans="1:130" s="230" customFormat="1" ht="26.25" customHeight="1" x14ac:dyDescent="0.15">
      <c r="A118" s="912" t="s">
        <v>450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447</v>
      </c>
      <c r="AB118" s="893"/>
      <c r="AC118" s="893"/>
      <c r="AD118" s="893"/>
      <c r="AE118" s="894"/>
      <c r="AF118" s="892" t="s">
        <v>448</v>
      </c>
      <c r="AG118" s="893"/>
      <c r="AH118" s="893"/>
      <c r="AI118" s="893"/>
      <c r="AJ118" s="894"/>
      <c r="AK118" s="892" t="s">
        <v>308</v>
      </c>
      <c r="AL118" s="893"/>
      <c r="AM118" s="893"/>
      <c r="AN118" s="893"/>
      <c r="AO118" s="894"/>
      <c r="AP118" s="970" t="s">
        <v>449</v>
      </c>
      <c r="AQ118" s="971"/>
      <c r="AR118" s="971"/>
      <c r="AS118" s="971"/>
      <c r="AT118" s="972"/>
      <c r="AU118" s="908"/>
      <c r="AV118" s="909"/>
      <c r="AW118" s="909"/>
      <c r="AX118" s="909"/>
      <c r="AY118" s="909"/>
      <c r="AZ118" s="973" t="s">
        <v>481</v>
      </c>
      <c r="BA118" s="965"/>
      <c r="BB118" s="965"/>
      <c r="BC118" s="965"/>
      <c r="BD118" s="965"/>
      <c r="BE118" s="965"/>
      <c r="BF118" s="965"/>
      <c r="BG118" s="965"/>
      <c r="BH118" s="965"/>
      <c r="BI118" s="965"/>
      <c r="BJ118" s="965"/>
      <c r="BK118" s="965"/>
      <c r="BL118" s="965"/>
      <c r="BM118" s="965"/>
      <c r="BN118" s="965"/>
      <c r="BO118" s="965"/>
      <c r="BP118" s="966"/>
      <c r="BQ118" s="999" t="s">
        <v>477</v>
      </c>
      <c r="BR118" s="1000"/>
      <c r="BS118" s="1000"/>
      <c r="BT118" s="1000"/>
      <c r="BU118" s="1000"/>
      <c r="BV118" s="1000" t="s">
        <v>129</v>
      </c>
      <c r="BW118" s="1000"/>
      <c r="BX118" s="1000"/>
      <c r="BY118" s="1000"/>
      <c r="BZ118" s="1000"/>
      <c r="CA118" s="1000" t="s">
        <v>480</v>
      </c>
      <c r="CB118" s="1000"/>
      <c r="CC118" s="1000"/>
      <c r="CD118" s="1000"/>
      <c r="CE118" s="1000"/>
      <c r="CF118" s="920" t="s">
        <v>482</v>
      </c>
      <c r="CG118" s="921"/>
      <c r="CH118" s="921"/>
      <c r="CI118" s="921"/>
      <c r="CJ118" s="921"/>
      <c r="CK118" s="948"/>
      <c r="CL118" s="949"/>
      <c r="CM118" s="922" t="s">
        <v>483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484</v>
      </c>
      <c r="DH118" s="959"/>
      <c r="DI118" s="959"/>
      <c r="DJ118" s="959"/>
      <c r="DK118" s="960"/>
      <c r="DL118" s="961" t="s">
        <v>129</v>
      </c>
      <c r="DM118" s="959"/>
      <c r="DN118" s="959"/>
      <c r="DO118" s="959"/>
      <c r="DP118" s="960"/>
      <c r="DQ118" s="961" t="s">
        <v>129</v>
      </c>
      <c r="DR118" s="959"/>
      <c r="DS118" s="959"/>
      <c r="DT118" s="959"/>
      <c r="DU118" s="960"/>
      <c r="DV118" s="962" t="s">
        <v>398</v>
      </c>
      <c r="DW118" s="963"/>
      <c r="DX118" s="963"/>
      <c r="DY118" s="963"/>
      <c r="DZ118" s="964"/>
    </row>
    <row r="119" spans="1:130" s="230" customFormat="1" ht="26.25" customHeight="1" x14ac:dyDescent="0.15">
      <c r="A119" s="1056" t="s">
        <v>453</v>
      </c>
      <c r="B119" s="947"/>
      <c r="C119" s="929" t="s">
        <v>454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477</v>
      </c>
      <c r="AB119" s="900"/>
      <c r="AC119" s="900"/>
      <c r="AD119" s="900"/>
      <c r="AE119" s="901"/>
      <c r="AF119" s="902" t="s">
        <v>129</v>
      </c>
      <c r="AG119" s="900"/>
      <c r="AH119" s="900"/>
      <c r="AI119" s="900"/>
      <c r="AJ119" s="901"/>
      <c r="AK119" s="902" t="s">
        <v>398</v>
      </c>
      <c r="AL119" s="900"/>
      <c r="AM119" s="900"/>
      <c r="AN119" s="900"/>
      <c r="AO119" s="901"/>
      <c r="AP119" s="903" t="s">
        <v>485</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486</v>
      </c>
      <c r="BP119" s="1005"/>
      <c r="BQ119" s="999">
        <v>419943912</v>
      </c>
      <c r="BR119" s="1000"/>
      <c r="BS119" s="1000"/>
      <c r="BT119" s="1000"/>
      <c r="BU119" s="1000"/>
      <c r="BV119" s="1000">
        <v>412077783</v>
      </c>
      <c r="BW119" s="1000"/>
      <c r="BX119" s="1000"/>
      <c r="BY119" s="1000"/>
      <c r="BZ119" s="1000"/>
      <c r="CA119" s="1000">
        <v>414314985</v>
      </c>
      <c r="CB119" s="1000"/>
      <c r="CC119" s="1000"/>
      <c r="CD119" s="1000"/>
      <c r="CE119" s="1000"/>
      <c r="CF119" s="1001"/>
      <c r="CG119" s="1002"/>
      <c r="CH119" s="1002"/>
      <c r="CI119" s="1002"/>
      <c r="CJ119" s="1003"/>
      <c r="CK119" s="950"/>
      <c r="CL119" s="951"/>
      <c r="CM119" s="973" t="s">
        <v>487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9419440</v>
      </c>
      <c r="DH119" s="986"/>
      <c r="DI119" s="986"/>
      <c r="DJ119" s="986"/>
      <c r="DK119" s="987"/>
      <c r="DL119" s="985">
        <v>8557711</v>
      </c>
      <c r="DM119" s="986"/>
      <c r="DN119" s="986"/>
      <c r="DO119" s="986"/>
      <c r="DP119" s="987"/>
      <c r="DQ119" s="985">
        <v>7156363</v>
      </c>
      <c r="DR119" s="986"/>
      <c r="DS119" s="986"/>
      <c r="DT119" s="986"/>
      <c r="DU119" s="987"/>
      <c r="DV119" s="988">
        <v>3.7</v>
      </c>
      <c r="DW119" s="989"/>
      <c r="DX119" s="989"/>
      <c r="DY119" s="989"/>
      <c r="DZ119" s="990"/>
    </row>
    <row r="120" spans="1:130" s="230" customFormat="1" ht="26.25" customHeight="1" x14ac:dyDescent="0.15">
      <c r="A120" s="1057"/>
      <c r="B120" s="949"/>
      <c r="C120" s="922" t="s">
        <v>457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484</v>
      </c>
      <c r="AB120" s="959"/>
      <c r="AC120" s="959"/>
      <c r="AD120" s="959"/>
      <c r="AE120" s="960"/>
      <c r="AF120" s="961" t="s">
        <v>398</v>
      </c>
      <c r="AG120" s="959"/>
      <c r="AH120" s="959"/>
      <c r="AI120" s="959"/>
      <c r="AJ120" s="960"/>
      <c r="AK120" s="961" t="s">
        <v>129</v>
      </c>
      <c r="AL120" s="959"/>
      <c r="AM120" s="959"/>
      <c r="AN120" s="959"/>
      <c r="AO120" s="960"/>
      <c r="AP120" s="962" t="s">
        <v>477</v>
      </c>
      <c r="AQ120" s="963"/>
      <c r="AR120" s="963"/>
      <c r="AS120" s="963"/>
      <c r="AT120" s="964"/>
      <c r="AU120" s="991" t="s">
        <v>488</v>
      </c>
      <c r="AV120" s="992"/>
      <c r="AW120" s="992"/>
      <c r="AX120" s="992"/>
      <c r="AY120" s="993"/>
      <c r="AZ120" s="929" t="s">
        <v>489</v>
      </c>
      <c r="BA120" s="897"/>
      <c r="BB120" s="897"/>
      <c r="BC120" s="897"/>
      <c r="BD120" s="897"/>
      <c r="BE120" s="897"/>
      <c r="BF120" s="897"/>
      <c r="BG120" s="897"/>
      <c r="BH120" s="897"/>
      <c r="BI120" s="897"/>
      <c r="BJ120" s="897"/>
      <c r="BK120" s="897"/>
      <c r="BL120" s="897"/>
      <c r="BM120" s="897"/>
      <c r="BN120" s="897"/>
      <c r="BO120" s="897"/>
      <c r="BP120" s="898"/>
      <c r="BQ120" s="930">
        <v>75899196</v>
      </c>
      <c r="BR120" s="931"/>
      <c r="BS120" s="931"/>
      <c r="BT120" s="931"/>
      <c r="BU120" s="931"/>
      <c r="BV120" s="931">
        <v>90642216</v>
      </c>
      <c r="BW120" s="931"/>
      <c r="BX120" s="931"/>
      <c r="BY120" s="931"/>
      <c r="BZ120" s="931"/>
      <c r="CA120" s="931">
        <v>93961304</v>
      </c>
      <c r="CB120" s="931"/>
      <c r="CC120" s="931"/>
      <c r="CD120" s="931"/>
      <c r="CE120" s="931"/>
      <c r="CF120" s="944">
        <v>48.5</v>
      </c>
      <c r="CG120" s="945"/>
      <c r="CH120" s="945"/>
      <c r="CI120" s="945"/>
      <c r="CJ120" s="945"/>
      <c r="CK120" s="1006" t="s">
        <v>490</v>
      </c>
      <c r="CL120" s="1007"/>
      <c r="CM120" s="1007"/>
      <c r="CN120" s="1007"/>
      <c r="CO120" s="1008"/>
      <c r="CP120" s="1014" t="s">
        <v>491</v>
      </c>
      <c r="CQ120" s="1015"/>
      <c r="CR120" s="1015"/>
      <c r="CS120" s="1015"/>
      <c r="CT120" s="1015"/>
      <c r="CU120" s="1015"/>
      <c r="CV120" s="1015"/>
      <c r="CW120" s="1015"/>
      <c r="CX120" s="1015"/>
      <c r="CY120" s="1015"/>
      <c r="CZ120" s="1015"/>
      <c r="DA120" s="1015"/>
      <c r="DB120" s="1015"/>
      <c r="DC120" s="1015"/>
      <c r="DD120" s="1015"/>
      <c r="DE120" s="1015"/>
      <c r="DF120" s="1016"/>
      <c r="DG120" s="930">
        <v>47767366</v>
      </c>
      <c r="DH120" s="931"/>
      <c r="DI120" s="931"/>
      <c r="DJ120" s="931"/>
      <c r="DK120" s="931"/>
      <c r="DL120" s="931">
        <v>44239738</v>
      </c>
      <c r="DM120" s="931"/>
      <c r="DN120" s="931"/>
      <c r="DO120" s="931"/>
      <c r="DP120" s="931"/>
      <c r="DQ120" s="931">
        <v>41029276</v>
      </c>
      <c r="DR120" s="931"/>
      <c r="DS120" s="931"/>
      <c r="DT120" s="931"/>
      <c r="DU120" s="931"/>
      <c r="DV120" s="932">
        <v>21.2</v>
      </c>
      <c r="DW120" s="932"/>
      <c r="DX120" s="932"/>
      <c r="DY120" s="932"/>
      <c r="DZ120" s="933"/>
    </row>
    <row r="121" spans="1:130" s="230" customFormat="1" ht="26.25" customHeight="1" x14ac:dyDescent="0.15">
      <c r="A121" s="1057"/>
      <c r="B121" s="949"/>
      <c r="C121" s="974" t="s">
        <v>492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476</v>
      </c>
      <c r="AG121" s="959"/>
      <c r="AH121" s="959"/>
      <c r="AI121" s="959"/>
      <c r="AJ121" s="960"/>
      <c r="AK121" s="961" t="s">
        <v>484</v>
      </c>
      <c r="AL121" s="959"/>
      <c r="AM121" s="959"/>
      <c r="AN121" s="959"/>
      <c r="AO121" s="960"/>
      <c r="AP121" s="962" t="s">
        <v>129</v>
      </c>
      <c r="AQ121" s="963"/>
      <c r="AR121" s="963"/>
      <c r="AS121" s="963"/>
      <c r="AT121" s="964"/>
      <c r="AU121" s="994"/>
      <c r="AV121" s="995"/>
      <c r="AW121" s="995"/>
      <c r="AX121" s="995"/>
      <c r="AY121" s="996"/>
      <c r="AZ121" s="922" t="s">
        <v>493</v>
      </c>
      <c r="BA121" s="923"/>
      <c r="BB121" s="923"/>
      <c r="BC121" s="923"/>
      <c r="BD121" s="923"/>
      <c r="BE121" s="923"/>
      <c r="BF121" s="923"/>
      <c r="BG121" s="923"/>
      <c r="BH121" s="923"/>
      <c r="BI121" s="923"/>
      <c r="BJ121" s="923"/>
      <c r="BK121" s="923"/>
      <c r="BL121" s="923"/>
      <c r="BM121" s="923"/>
      <c r="BN121" s="923"/>
      <c r="BO121" s="923"/>
      <c r="BP121" s="924"/>
      <c r="BQ121" s="925">
        <v>43048965</v>
      </c>
      <c r="BR121" s="926"/>
      <c r="BS121" s="926"/>
      <c r="BT121" s="926"/>
      <c r="BU121" s="926"/>
      <c r="BV121" s="926">
        <v>41900779</v>
      </c>
      <c r="BW121" s="926"/>
      <c r="BX121" s="926"/>
      <c r="BY121" s="926"/>
      <c r="BZ121" s="926"/>
      <c r="CA121" s="926">
        <v>39027284</v>
      </c>
      <c r="CB121" s="926"/>
      <c r="CC121" s="926"/>
      <c r="CD121" s="926"/>
      <c r="CE121" s="926"/>
      <c r="CF121" s="920">
        <v>20.100000000000001</v>
      </c>
      <c r="CG121" s="921"/>
      <c r="CH121" s="921"/>
      <c r="CI121" s="921"/>
      <c r="CJ121" s="921"/>
      <c r="CK121" s="1009"/>
      <c r="CL121" s="1010"/>
      <c r="CM121" s="1010"/>
      <c r="CN121" s="1010"/>
      <c r="CO121" s="1011"/>
      <c r="CP121" s="1019" t="s">
        <v>494</v>
      </c>
      <c r="CQ121" s="1020"/>
      <c r="CR121" s="1020"/>
      <c r="CS121" s="1020"/>
      <c r="CT121" s="1020"/>
      <c r="CU121" s="1020"/>
      <c r="CV121" s="1020"/>
      <c r="CW121" s="1020"/>
      <c r="CX121" s="1020"/>
      <c r="CY121" s="1020"/>
      <c r="CZ121" s="1020"/>
      <c r="DA121" s="1020"/>
      <c r="DB121" s="1020"/>
      <c r="DC121" s="1020"/>
      <c r="DD121" s="1020"/>
      <c r="DE121" s="1020"/>
      <c r="DF121" s="1021"/>
      <c r="DG121" s="925">
        <v>8483073</v>
      </c>
      <c r="DH121" s="926"/>
      <c r="DI121" s="926"/>
      <c r="DJ121" s="926"/>
      <c r="DK121" s="926"/>
      <c r="DL121" s="926">
        <v>9488732</v>
      </c>
      <c r="DM121" s="926"/>
      <c r="DN121" s="926"/>
      <c r="DO121" s="926"/>
      <c r="DP121" s="926"/>
      <c r="DQ121" s="926">
        <v>13592727</v>
      </c>
      <c r="DR121" s="926"/>
      <c r="DS121" s="926"/>
      <c r="DT121" s="926"/>
      <c r="DU121" s="926"/>
      <c r="DV121" s="927">
        <v>7</v>
      </c>
      <c r="DW121" s="927"/>
      <c r="DX121" s="927"/>
      <c r="DY121" s="927"/>
      <c r="DZ121" s="928"/>
    </row>
    <row r="122" spans="1:130" s="230" customFormat="1" ht="26.25" customHeight="1" x14ac:dyDescent="0.15">
      <c r="A122" s="1057"/>
      <c r="B122" s="949"/>
      <c r="C122" s="922" t="s">
        <v>467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398</v>
      </c>
      <c r="AG122" s="959"/>
      <c r="AH122" s="959"/>
      <c r="AI122" s="959"/>
      <c r="AJ122" s="960"/>
      <c r="AK122" s="961" t="s">
        <v>129</v>
      </c>
      <c r="AL122" s="959"/>
      <c r="AM122" s="959"/>
      <c r="AN122" s="959"/>
      <c r="AO122" s="960"/>
      <c r="AP122" s="962" t="s">
        <v>482</v>
      </c>
      <c r="AQ122" s="963"/>
      <c r="AR122" s="963"/>
      <c r="AS122" s="963"/>
      <c r="AT122" s="964"/>
      <c r="AU122" s="994"/>
      <c r="AV122" s="995"/>
      <c r="AW122" s="995"/>
      <c r="AX122" s="995"/>
      <c r="AY122" s="996"/>
      <c r="AZ122" s="973" t="s">
        <v>495</v>
      </c>
      <c r="BA122" s="965"/>
      <c r="BB122" s="965"/>
      <c r="BC122" s="965"/>
      <c r="BD122" s="965"/>
      <c r="BE122" s="965"/>
      <c r="BF122" s="965"/>
      <c r="BG122" s="965"/>
      <c r="BH122" s="965"/>
      <c r="BI122" s="965"/>
      <c r="BJ122" s="965"/>
      <c r="BK122" s="965"/>
      <c r="BL122" s="965"/>
      <c r="BM122" s="965"/>
      <c r="BN122" s="965"/>
      <c r="BO122" s="965"/>
      <c r="BP122" s="966"/>
      <c r="BQ122" s="999">
        <v>362111687</v>
      </c>
      <c r="BR122" s="1000"/>
      <c r="BS122" s="1000"/>
      <c r="BT122" s="1000"/>
      <c r="BU122" s="1000"/>
      <c r="BV122" s="1000">
        <v>365009429</v>
      </c>
      <c r="BW122" s="1000"/>
      <c r="BX122" s="1000"/>
      <c r="BY122" s="1000"/>
      <c r="BZ122" s="1000"/>
      <c r="CA122" s="1000">
        <v>365602317</v>
      </c>
      <c r="CB122" s="1000"/>
      <c r="CC122" s="1000"/>
      <c r="CD122" s="1000"/>
      <c r="CE122" s="1000"/>
      <c r="CF122" s="1017">
        <v>188.5</v>
      </c>
      <c r="CG122" s="1018"/>
      <c r="CH122" s="1018"/>
      <c r="CI122" s="1018"/>
      <c r="CJ122" s="1018"/>
      <c r="CK122" s="1009"/>
      <c r="CL122" s="1010"/>
      <c r="CM122" s="1010"/>
      <c r="CN122" s="1010"/>
      <c r="CO122" s="1011"/>
      <c r="CP122" s="1019" t="s">
        <v>496</v>
      </c>
      <c r="CQ122" s="1020"/>
      <c r="CR122" s="1020"/>
      <c r="CS122" s="1020"/>
      <c r="CT122" s="1020"/>
      <c r="CU122" s="1020"/>
      <c r="CV122" s="1020"/>
      <c r="CW122" s="1020"/>
      <c r="CX122" s="1020"/>
      <c r="CY122" s="1020"/>
      <c r="CZ122" s="1020"/>
      <c r="DA122" s="1020"/>
      <c r="DB122" s="1020"/>
      <c r="DC122" s="1020"/>
      <c r="DD122" s="1020"/>
      <c r="DE122" s="1020"/>
      <c r="DF122" s="1021"/>
      <c r="DG122" s="925">
        <v>3889638</v>
      </c>
      <c r="DH122" s="926"/>
      <c r="DI122" s="926"/>
      <c r="DJ122" s="926"/>
      <c r="DK122" s="926"/>
      <c r="DL122" s="926">
        <v>3992062</v>
      </c>
      <c r="DM122" s="926"/>
      <c r="DN122" s="926"/>
      <c r="DO122" s="926"/>
      <c r="DP122" s="926"/>
      <c r="DQ122" s="926">
        <v>3876548</v>
      </c>
      <c r="DR122" s="926"/>
      <c r="DS122" s="926"/>
      <c r="DT122" s="926"/>
      <c r="DU122" s="926"/>
      <c r="DV122" s="927">
        <v>2</v>
      </c>
      <c r="DW122" s="927"/>
      <c r="DX122" s="927"/>
      <c r="DY122" s="927"/>
      <c r="DZ122" s="928"/>
    </row>
    <row r="123" spans="1:130" s="230" customFormat="1" ht="26.25" customHeight="1" x14ac:dyDescent="0.15">
      <c r="A123" s="1057"/>
      <c r="B123" s="949"/>
      <c r="C123" s="922" t="s">
        <v>473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14098</v>
      </c>
      <c r="AB123" s="959"/>
      <c r="AC123" s="959"/>
      <c r="AD123" s="959"/>
      <c r="AE123" s="960"/>
      <c r="AF123" s="961">
        <v>10522</v>
      </c>
      <c r="AG123" s="959"/>
      <c r="AH123" s="959"/>
      <c r="AI123" s="959"/>
      <c r="AJ123" s="960"/>
      <c r="AK123" s="961">
        <v>10522</v>
      </c>
      <c r="AL123" s="959"/>
      <c r="AM123" s="959"/>
      <c r="AN123" s="959"/>
      <c r="AO123" s="960"/>
      <c r="AP123" s="962">
        <v>0</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497</v>
      </c>
      <c r="BP123" s="1005"/>
      <c r="BQ123" s="1063">
        <v>481059848</v>
      </c>
      <c r="BR123" s="1064"/>
      <c r="BS123" s="1064"/>
      <c r="BT123" s="1064"/>
      <c r="BU123" s="1064"/>
      <c r="BV123" s="1064">
        <v>497552424</v>
      </c>
      <c r="BW123" s="1064"/>
      <c r="BX123" s="1064"/>
      <c r="BY123" s="1064"/>
      <c r="BZ123" s="1064"/>
      <c r="CA123" s="1064">
        <v>498590905</v>
      </c>
      <c r="CB123" s="1064"/>
      <c r="CC123" s="1064"/>
      <c r="CD123" s="1064"/>
      <c r="CE123" s="1064"/>
      <c r="CF123" s="1001"/>
      <c r="CG123" s="1002"/>
      <c r="CH123" s="1002"/>
      <c r="CI123" s="1002"/>
      <c r="CJ123" s="1003"/>
      <c r="CK123" s="1009"/>
      <c r="CL123" s="1010"/>
      <c r="CM123" s="1010"/>
      <c r="CN123" s="1010"/>
      <c r="CO123" s="1011"/>
      <c r="CP123" s="1019" t="s">
        <v>498</v>
      </c>
      <c r="CQ123" s="1020"/>
      <c r="CR123" s="1020"/>
      <c r="CS123" s="1020"/>
      <c r="CT123" s="1020"/>
      <c r="CU123" s="1020"/>
      <c r="CV123" s="1020"/>
      <c r="CW123" s="1020"/>
      <c r="CX123" s="1020"/>
      <c r="CY123" s="1020"/>
      <c r="CZ123" s="1020"/>
      <c r="DA123" s="1020"/>
      <c r="DB123" s="1020"/>
      <c r="DC123" s="1020"/>
      <c r="DD123" s="1020"/>
      <c r="DE123" s="1020"/>
      <c r="DF123" s="1021"/>
      <c r="DG123" s="958">
        <v>508735</v>
      </c>
      <c r="DH123" s="959"/>
      <c r="DI123" s="959"/>
      <c r="DJ123" s="959"/>
      <c r="DK123" s="960"/>
      <c r="DL123" s="961">
        <v>444749</v>
      </c>
      <c r="DM123" s="959"/>
      <c r="DN123" s="959"/>
      <c r="DO123" s="959"/>
      <c r="DP123" s="960"/>
      <c r="DQ123" s="961">
        <v>382076</v>
      </c>
      <c r="DR123" s="959"/>
      <c r="DS123" s="959"/>
      <c r="DT123" s="959"/>
      <c r="DU123" s="960"/>
      <c r="DV123" s="962">
        <v>0.2</v>
      </c>
      <c r="DW123" s="963"/>
      <c r="DX123" s="963"/>
      <c r="DY123" s="963"/>
      <c r="DZ123" s="964"/>
    </row>
    <row r="124" spans="1:130" s="230" customFormat="1" ht="26.25" customHeight="1" thickBot="1" x14ac:dyDescent="0.2">
      <c r="A124" s="1057"/>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476</v>
      </c>
      <c r="AG124" s="959"/>
      <c r="AH124" s="959"/>
      <c r="AI124" s="959"/>
      <c r="AJ124" s="960"/>
      <c r="AK124" s="961" t="s">
        <v>485</v>
      </c>
      <c r="AL124" s="959"/>
      <c r="AM124" s="959"/>
      <c r="AN124" s="959"/>
      <c r="AO124" s="960"/>
      <c r="AP124" s="962" t="s">
        <v>129</v>
      </c>
      <c r="AQ124" s="963"/>
      <c r="AR124" s="963"/>
      <c r="AS124" s="963"/>
      <c r="AT124" s="964"/>
      <c r="AU124" s="1059" t="s">
        <v>499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398</v>
      </c>
      <c r="BR124" s="1027"/>
      <c r="BS124" s="1027"/>
      <c r="BT124" s="1027"/>
      <c r="BU124" s="1027"/>
      <c r="BV124" s="1027" t="s">
        <v>477</v>
      </c>
      <c r="BW124" s="1027"/>
      <c r="BX124" s="1027"/>
      <c r="BY124" s="1027"/>
      <c r="BZ124" s="1027"/>
      <c r="CA124" s="1027" t="s">
        <v>477</v>
      </c>
      <c r="CB124" s="1027"/>
      <c r="CC124" s="1027"/>
      <c r="CD124" s="1027"/>
      <c r="CE124" s="1027"/>
      <c r="CF124" s="1028"/>
      <c r="CG124" s="1029"/>
      <c r="CH124" s="1029"/>
      <c r="CI124" s="1029"/>
      <c r="CJ124" s="1030"/>
      <c r="CK124" s="1012"/>
      <c r="CL124" s="1012"/>
      <c r="CM124" s="1012"/>
      <c r="CN124" s="1012"/>
      <c r="CO124" s="1013"/>
      <c r="CP124" s="1019" t="s">
        <v>500</v>
      </c>
      <c r="CQ124" s="1020"/>
      <c r="CR124" s="1020"/>
      <c r="CS124" s="1020"/>
      <c r="CT124" s="1020"/>
      <c r="CU124" s="1020"/>
      <c r="CV124" s="1020"/>
      <c r="CW124" s="1020"/>
      <c r="CX124" s="1020"/>
      <c r="CY124" s="1020"/>
      <c r="CZ124" s="1020"/>
      <c r="DA124" s="1020"/>
      <c r="DB124" s="1020"/>
      <c r="DC124" s="1020"/>
      <c r="DD124" s="1020"/>
      <c r="DE124" s="1020"/>
      <c r="DF124" s="1021"/>
      <c r="DG124" s="1004">
        <v>132784</v>
      </c>
      <c r="DH124" s="986"/>
      <c r="DI124" s="986"/>
      <c r="DJ124" s="986"/>
      <c r="DK124" s="987"/>
      <c r="DL124" s="985">
        <v>90585</v>
      </c>
      <c r="DM124" s="986"/>
      <c r="DN124" s="986"/>
      <c r="DO124" s="986"/>
      <c r="DP124" s="987"/>
      <c r="DQ124" s="985">
        <v>65730</v>
      </c>
      <c r="DR124" s="986"/>
      <c r="DS124" s="986"/>
      <c r="DT124" s="986"/>
      <c r="DU124" s="987"/>
      <c r="DV124" s="988">
        <v>0</v>
      </c>
      <c r="DW124" s="989"/>
      <c r="DX124" s="989"/>
      <c r="DY124" s="989"/>
      <c r="DZ124" s="990"/>
    </row>
    <row r="125" spans="1:130" s="230" customFormat="1" ht="26.25" customHeight="1" x14ac:dyDescent="0.15">
      <c r="A125" s="1057"/>
      <c r="B125" s="949"/>
      <c r="C125" s="922" t="s">
        <v>483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398</v>
      </c>
      <c r="AG125" s="959"/>
      <c r="AH125" s="959"/>
      <c r="AI125" s="959"/>
      <c r="AJ125" s="960"/>
      <c r="AK125" s="961" t="s">
        <v>398</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501</v>
      </c>
      <c r="CL125" s="1007"/>
      <c r="CM125" s="1007"/>
      <c r="CN125" s="1007"/>
      <c r="CO125" s="1008"/>
      <c r="CP125" s="929" t="s">
        <v>502</v>
      </c>
      <c r="CQ125" s="897"/>
      <c r="CR125" s="897"/>
      <c r="CS125" s="897"/>
      <c r="CT125" s="897"/>
      <c r="CU125" s="897"/>
      <c r="CV125" s="897"/>
      <c r="CW125" s="897"/>
      <c r="CX125" s="897"/>
      <c r="CY125" s="897"/>
      <c r="CZ125" s="897"/>
      <c r="DA125" s="897"/>
      <c r="DB125" s="897"/>
      <c r="DC125" s="897"/>
      <c r="DD125" s="897"/>
      <c r="DE125" s="897"/>
      <c r="DF125" s="898"/>
      <c r="DG125" s="930" t="s">
        <v>477</v>
      </c>
      <c r="DH125" s="931"/>
      <c r="DI125" s="931"/>
      <c r="DJ125" s="931"/>
      <c r="DK125" s="931"/>
      <c r="DL125" s="931" t="s">
        <v>485</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
      <c r="A126" s="1057"/>
      <c r="B126" s="949"/>
      <c r="C126" s="922" t="s">
        <v>487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1308194</v>
      </c>
      <c r="AB126" s="959"/>
      <c r="AC126" s="959"/>
      <c r="AD126" s="959"/>
      <c r="AE126" s="960"/>
      <c r="AF126" s="961">
        <v>1374940</v>
      </c>
      <c r="AG126" s="959"/>
      <c r="AH126" s="959"/>
      <c r="AI126" s="959"/>
      <c r="AJ126" s="960"/>
      <c r="AK126" s="961">
        <v>2127336</v>
      </c>
      <c r="AL126" s="959"/>
      <c r="AM126" s="959"/>
      <c r="AN126" s="959"/>
      <c r="AO126" s="960"/>
      <c r="AP126" s="962">
        <v>1.1000000000000001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503</v>
      </c>
      <c r="CQ126" s="923"/>
      <c r="CR126" s="923"/>
      <c r="CS126" s="923"/>
      <c r="CT126" s="923"/>
      <c r="CU126" s="923"/>
      <c r="CV126" s="923"/>
      <c r="CW126" s="923"/>
      <c r="CX126" s="923"/>
      <c r="CY126" s="923"/>
      <c r="CZ126" s="923"/>
      <c r="DA126" s="923"/>
      <c r="DB126" s="923"/>
      <c r="DC126" s="923"/>
      <c r="DD126" s="923"/>
      <c r="DE126" s="923"/>
      <c r="DF126" s="924"/>
      <c r="DG126" s="925" t="s">
        <v>398</v>
      </c>
      <c r="DH126" s="926"/>
      <c r="DI126" s="926"/>
      <c r="DJ126" s="926"/>
      <c r="DK126" s="926"/>
      <c r="DL126" s="926" t="s">
        <v>477</v>
      </c>
      <c r="DM126" s="926"/>
      <c r="DN126" s="926"/>
      <c r="DO126" s="926"/>
      <c r="DP126" s="926"/>
      <c r="DQ126" s="926" t="s">
        <v>482</v>
      </c>
      <c r="DR126" s="926"/>
      <c r="DS126" s="926"/>
      <c r="DT126" s="926"/>
      <c r="DU126" s="926"/>
      <c r="DV126" s="927" t="s">
        <v>129</v>
      </c>
      <c r="DW126" s="927"/>
      <c r="DX126" s="927"/>
      <c r="DY126" s="927"/>
      <c r="DZ126" s="928"/>
    </row>
    <row r="127" spans="1:130" s="230" customFormat="1" ht="26.25" customHeight="1" x14ac:dyDescent="0.15">
      <c r="A127" s="1058"/>
      <c r="B127" s="951"/>
      <c r="C127" s="973" t="s">
        <v>504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25096</v>
      </c>
      <c r="AB127" s="959"/>
      <c r="AC127" s="959"/>
      <c r="AD127" s="959"/>
      <c r="AE127" s="960"/>
      <c r="AF127" s="961">
        <v>24458</v>
      </c>
      <c r="AG127" s="959"/>
      <c r="AH127" s="959"/>
      <c r="AI127" s="959"/>
      <c r="AJ127" s="960"/>
      <c r="AK127" s="961">
        <v>19026</v>
      </c>
      <c r="AL127" s="959"/>
      <c r="AM127" s="959"/>
      <c r="AN127" s="959"/>
      <c r="AO127" s="960"/>
      <c r="AP127" s="962">
        <v>0</v>
      </c>
      <c r="AQ127" s="963"/>
      <c r="AR127" s="963"/>
      <c r="AS127" s="963"/>
      <c r="AT127" s="964"/>
      <c r="AU127" s="232"/>
      <c r="AV127" s="232"/>
      <c r="AW127" s="232"/>
      <c r="AX127" s="1031" t="s">
        <v>505</v>
      </c>
      <c r="AY127" s="1032"/>
      <c r="AZ127" s="1032"/>
      <c r="BA127" s="1032"/>
      <c r="BB127" s="1032"/>
      <c r="BC127" s="1032"/>
      <c r="BD127" s="1032"/>
      <c r="BE127" s="1033"/>
      <c r="BF127" s="1034" t="s">
        <v>506</v>
      </c>
      <c r="BG127" s="1032"/>
      <c r="BH127" s="1032"/>
      <c r="BI127" s="1032"/>
      <c r="BJ127" s="1032"/>
      <c r="BK127" s="1032"/>
      <c r="BL127" s="1033"/>
      <c r="BM127" s="1034" t="s">
        <v>507</v>
      </c>
      <c r="BN127" s="1032"/>
      <c r="BO127" s="1032"/>
      <c r="BP127" s="1032"/>
      <c r="BQ127" s="1032"/>
      <c r="BR127" s="1032"/>
      <c r="BS127" s="1033"/>
      <c r="BT127" s="1034" t="s">
        <v>508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509</v>
      </c>
      <c r="CQ127" s="923"/>
      <c r="CR127" s="923"/>
      <c r="CS127" s="923"/>
      <c r="CT127" s="923"/>
      <c r="CU127" s="923"/>
      <c r="CV127" s="923"/>
      <c r="CW127" s="923"/>
      <c r="CX127" s="923"/>
      <c r="CY127" s="923"/>
      <c r="CZ127" s="923"/>
      <c r="DA127" s="923"/>
      <c r="DB127" s="923"/>
      <c r="DC127" s="923"/>
      <c r="DD127" s="923"/>
      <c r="DE127" s="923"/>
      <c r="DF127" s="924"/>
      <c r="DG127" s="925" t="s">
        <v>398</v>
      </c>
      <c r="DH127" s="926"/>
      <c r="DI127" s="926"/>
      <c r="DJ127" s="926"/>
      <c r="DK127" s="926"/>
      <c r="DL127" s="926" t="s">
        <v>510</v>
      </c>
      <c r="DM127" s="926"/>
      <c r="DN127" s="926"/>
      <c r="DO127" s="926"/>
      <c r="DP127" s="926"/>
      <c r="DQ127" s="926" t="s">
        <v>398</v>
      </c>
      <c r="DR127" s="926"/>
      <c r="DS127" s="926"/>
      <c r="DT127" s="926"/>
      <c r="DU127" s="926"/>
      <c r="DV127" s="927" t="s">
        <v>510</v>
      </c>
      <c r="DW127" s="927"/>
      <c r="DX127" s="927"/>
      <c r="DY127" s="927"/>
      <c r="DZ127" s="928"/>
    </row>
    <row r="128" spans="1:130" s="230" customFormat="1" ht="26.25" customHeight="1" thickBot="1" x14ac:dyDescent="0.2">
      <c r="A128" s="1041" t="s">
        <v>511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512</v>
      </c>
      <c r="X128" s="1043"/>
      <c r="Y128" s="1043"/>
      <c r="Z128" s="1044"/>
      <c r="AA128" s="1045">
        <v>5989901</v>
      </c>
      <c r="AB128" s="1046"/>
      <c r="AC128" s="1046"/>
      <c r="AD128" s="1046"/>
      <c r="AE128" s="1047"/>
      <c r="AF128" s="1048">
        <v>5580213</v>
      </c>
      <c r="AG128" s="1046"/>
      <c r="AH128" s="1046"/>
      <c r="AI128" s="1046"/>
      <c r="AJ128" s="1047"/>
      <c r="AK128" s="1048">
        <v>5237390</v>
      </c>
      <c r="AL128" s="1046"/>
      <c r="AM128" s="1046"/>
      <c r="AN128" s="1046"/>
      <c r="AO128" s="1047"/>
      <c r="AP128" s="1049"/>
      <c r="AQ128" s="1050"/>
      <c r="AR128" s="1050"/>
      <c r="AS128" s="1050"/>
      <c r="AT128" s="1051"/>
      <c r="AU128" s="232"/>
      <c r="AV128" s="232"/>
      <c r="AW128" s="232"/>
      <c r="AX128" s="896" t="s">
        <v>513</v>
      </c>
      <c r="AY128" s="897"/>
      <c r="AZ128" s="897"/>
      <c r="BA128" s="897"/>
      <c r="BB128" s="897"/>
      <c r="BC128" s="897"/>
      <c r="BD128" s="897"/>
      <c r="BE128" s="898"/>
      <c r="BF128" s="1052" t="s">
        <v>398</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514</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480</v>
      </c>
      <c r="DR128" s="1038"/>
      <c r="DS128" s="1038"/>
      <c r="DT128" s="1038"/>
      <c r="DU128" s="1038"/>
      <c r="DV128" s="1039" t="s">
        <v>398</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515</v>
      </c>
      <c r="X129" s="1071"/>
      <c r="Y129" s="1071"/>
      <c r="Z129" s="1072"/>
      <c r="AA129" s="958">
        <v>216033868</v>
      </c>
      <c r="AB129" s="959"/>
      <c r="AC129" s="959"/>
      <c r="AD129" s="959"/>
      <c r="AE129" s="960"/>
      <c r="AF129" s="961">
        <v>227707392</v>
      </c>
      <c r="AG129" s="959"/>
      <c r="AH129" s="959"/>
      <c r="AI129" s="959"/>
      <c r="AJ129" s="960"/>
      <c r="AK129" s="961">
        <v>218550571</v>
      </c>
      <c r="AL129" s="959"/>
      <c r="AM129" s="959"/>
      <c r="AN129" s="959"/>
      <c r="AO129" s="960"/>
      <c r="AP129" s="1073"/>
      <c r="AQ129" s="1074"/>
      <c r="AR129" s="1074"/>
      <c r="AS129" s="1074"/>
      <c r="AT129" s="1075"/>
      <c r="AU129" s="233"/>
      <c r="AV129" s="233"/>
      <c r="AW129" s="233"/>
      <c r="AX129" s="1065" t="s">
        <v>516</v>
      </c>
      <c r="AY129" s="923"/>
      <c r="AZ129" s="923"/>
      <c r="BA129" s="923"/>
      <c r="BB129" s="923"/>
      <c r="BC129" s="923"/>
      <c r="BD129" s="923"/>
      <c r="BE129" s="924"/>
      <c r="BF129" s="1066" t="s">
        <v>482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518</v>
      </c>
      <c r="X130" s="1071"/>
      <c r="Y130" s="1071"/>
      <c r="Z130" s="1072"/>
      <c r="AA130" s="958">
        <v>24851566</v>
      </c>
      <c r="AB130" s="959"/>
      <c r="AC130" s="959"/>
      <c r="AD130" s="959"/>
      <c r="AE130" s="960"/>
      <c r="AF130" s="961">
        <v>25424430</v>
      </c>
      <c r="AG130" s="959"/>
      <c r="AH130" s="959"/>
      <c r="AI130" s="959"/>
      <c r="AJ130" s="960"/>
      <c r="AK130" s="961">
        <v>24632484</v>
      </c>
      <c r="AL130" s="959"/>
      <c r="AM130" s="959"/>
      <c r="AN130" s="959"/>
      <c r="AO130" s="960"/>
      <c r="AP130" s="1073"/>
      <c r="AQ130" s="1074"/>
      <c r="AR130" s="1074"/>
      <c r="AS130" s="1074"/>
      <c r="AT130" s="1075"/>
      <c r="AU130" s="233"/>
      <c r="AV130" s="233"/>
      <c r="AW130" s="233"/>
      <c r="AX130" s="1065" t="s">
        <v>519</v>
      </c>
      <c r="AY130" s="923"/>
      <c r="AZ130" s="923"/>
      <c r="BA130" s="923"/>
      <c r="BB130" s="923"/>
      <c r="BC130" s="923"/>
      <c r="BD130" s="923"/>
      <c r="BE130" s="924"/>
      <c r="BF130" s="1101">
        <v>4.4000000000000004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520</v>
      </c>
      <c r="X131" s="1108"/>
      <c r="Y131" s="1108"/>
      <c r="Z131" s="1109"/>
      <c r="AA131" s="1004">
        <v>191182302</v>
      </c>
      <c r="AB131" s="986"/>
      <c r="AC131" s="986"/>
      <c r="AD131" s="986"/>
      <c r="AE131" s="987"/>
      <c r="AF131" s="985">
        <v>202282962</v>
      </c>
      <c r="AG131" s="986"/>
      <c r="AH131" s="986"/>
      <c r="AI131" s="986"/>
      <c r="AJ131" s="987"/>
      <c r="AK131" s="985">
        <v>193918087</v>
      </c>
      <c r="AL131" s="986"/>
      <c r="AM131" s="986"/>
      <c r="AN131" s="986"/>
      <c r="AO131" s="987"/>
      <c r="AP131" s="1110"/>
      <c r="AQ131" s="1111"/>
      <c r="AR131" s="1111"/>
      <c r="AS131" s="1111"/>
      <c r="AT131" s="1112"/>
      <c r="AU131" s="233"/>
      <c r="AV131" s="233"/>
      <c r="AW131" s="233"/>
      <c r="AX131" s="1083" t="s">
        <v>521</v>
      </c>
      <c r="AY131" s="726"/>
      <c r="AZ131" s="726"/>
      <c r="BA131" s="726"/>
      <c r="BB131" s="726"/>
      <c r="BC131" s="726"/>
      <c r="BD131" s="726"/>
      <c r="BE131" s="1036"/>
      <c r="BF131" s="1084" t="s">
        <v>485</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523</v>
      </c>
      <c r="W132" s="1094"/>
      <c r="X132" s="1094"/>
      <c r="Y132" s="1094"/>
      <c r="Z132" s="1095"/>
      <c r="AA132" s="1096">
        <v>4.9671423040000002</v>
      </c>
      <c r="AB132" s="1097"/>
      <c r="AC132" s="1097"/>
      <c r="AD132" s="1097"/>
      <c r="AE132" s="1098"/>
      <c r="AF132" s="1099">
        <v>4.3945826520000004</v>
      </c>
      <c r="AG132" s="1097"/>
      <c r="AH132" s="1097"/>
      <c r="AI132" s="1097"/>
      <c r="AJ132" s="1098"/>
      <c r="AK132" s="1099">
        <v>4.0575910799999999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524</v>
      </c>
      <c r="W133" s="1077"/>
      <c r="X133" s="1077"/>
      <c r="Y133" s="1077"/>
      <c r="Z133" s="1078"/>
      <c r="AA133" s="1079">
        <v>5.0999999999999996</v>
      </c>
      <c r="AB133" s="1080"/>
      <c r="AC133" s="1080"/>
      <c r="AD133" s="1080"/>
      <c r="AE133" s="1081"/>
      <c r="AF133" s="1079">
        <v>4.8</v>
      </c>
      <c r="AG133" s="1080"/>
      <c r="AH133" s="1080"/>
      <c r="AI133" s="1080"/>
      <c r="AJ133" s="1081"/>
      <c r="AK133" s="1079">
        <v>4.4000000000000004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P3tW8V7RPFenPhYtIEO7077qE9DSlmQnX8ZOK05id1lvdoo5SDzxpSAOJcv1NM2JlkmbWh+noofMQc64gM9A==" saltValue="O+mIoV6W5KpOuVwjhpzI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1" zoomScaleNormal="85" zoomScaleSheetLayoutView="100" workbookViewId="0">
      <selection activeCell="DH75" sqref="DH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dHo/OOxuwEM3xqtuttkzPUWAOkFSF6qEGJAJ+5Fsk3ex5K0kIINp7VHb/mlJ/2pFaXiuL0+KhVZ1VYvpE29Rg==" saltValue="3s4JipyTJy9mYwUFqYOO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CbvW4gFKtvr/USugOUgYl9cdVWQjUBmBlnoZy9eyag0zj1IrQZDBL89VjcjP6aEMNGMqbCxaDIINOy87ZP8Q==" saltValue="nuMv/nVV8VrEP7MAuB5/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528</v>
      </c>
      <c r="AP7" s="272"/>
      <c r="AQ7" s="273" t="s">
        <v>529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530</v>
      </c>
      <c r="AQ8" s="279" t="s">
        <v>531</v>
      </c>
      <c r="AR8" s="280" t="s">
        <v>532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533</v>
      </c>
      <c r="AL9" s="1117"/>
      <c r="AM9" s="1117"/>
      <c r="AN9" s="1118"/>
      <c r="AO9" s="281">
        <v>79907742</v>
      </c>
      <c r="AP9" s="281">
        <v>100804</v>
      </c>
      <c r="AQ9" s="282">
        <v>106216</v>
      </c>
      <c r="AR9" s="283">
        <v>-5.0999999999999996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534</v>
      </c>
      <c r="AL10" s="1117"/>
      <c r="AM10" s="1117"/>
      <c r="AN10" s="1118"/>
      <c r="AO10" s="284">
        <v>129112</v>
      </c>
      <c r="AP10" s="284">
        <v>163</v>
      </c>
      <c r="AQ10" s="285">
        <v>93</v>
      </c>
      <c r="AR10" s="286">
        <v>75.3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535</v>
      </c>
      <c r="AL11" s="1117"/>
      <c r="AM11" s="1117"/>
      <c r="AN11" s="1118"/>
      <c r="AO11" s="284">
        <v>194223</v>
      </c>
      <c r="AP11" s="284">
        <v>245</v>
      </c>
      <c r="AQ11" s="285">
        <v>1081</v>
      </c>
      <c r="AR11" s="286">
        <v>-77.3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536</v>
      </c>
      <c r="AL12" s="1117"/>
      <c r="AM12" s="1117"/>
      <c r="AN12" s="1118"/>
      <c r="AO12" s="284" t="s">
        <v>537</v>
      </c>
      <c r="AP12" s="284" t="s">
        <v>537</v>
      </c>
      <c r="AQ12" s="285">
        <v>5</v>
      </c>
      <c r="AR12" s="286" t="s">
        <v>537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538</v>
      </c>
      <c r="AL13" s="1117"/>
      <c r="AM13" s="1117"/>
      <c r="AN13" s="1118"/>
      <c r="AO13" s="284">
        <v>1328296</v>
      </c>
      <c r="AP13" s="284">
        <v>1676</v>
      </c>
      <c r="AQ13" s="285">
        <v>1912</v>
      </c>
      <c r="AR13" s="286">
        <v>-12.3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539</v>
      </c>
      <c r="AL14" s="1117"/>
      <c r="AM14" s="1117"/>
      <c r="AN14" s="1118"/>
      <c r="AO14" s="284">
        <v>1248329</v>
      </c>
      <c r="AP14" s="284">
        <v>1575</v>
      </c>
      <c r="AQ14" s="285">
        <v>1291</v>
      </c>
      <c r="AR14" s="286">
        <v>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540</v>
      </c>
      <c r="AL15" s="1120"/>
      <c r="AM15" s="1120"/>
      <c r="AN15" s="1121"/>
      <c r="AO15" s="284">
        <v>-5800336</v>
      </c>
      <c r="AP15" s="284">
        <v>-7317</v>
      </c>
      <c r="AQ15" s="285">
        <v>-7284</v>
      </c>
      <c r="AR15" s="286">
        <v>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77007366</v>
      </c>
      <c r="AP16" s="284">
        <v>97145</v>
      </c>
      <c r="AQ16" s="285">
        <v>103314</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545</v>
      </c>
      <c r="AL21" s="1123"/>
      <c r="AM21" s="1123"/>
      <c r="AN21" s="1124"/>
      <c r="AO21" s="297">
        <v>10.95</v>
      </c>
      <c r="AP21" s="298">
        <v>11.33</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546</v>
      </c>
      <c r="AL22" s="1123"/>
      <c r="AM22" s="1123"/>
      <c r="AN22" s="1124"/>
      <c r="AO22" s="302">
        <v>100.1</v>
      </c>
      <c r="AP22" s="303">
        <v>99.7</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528</v>
      </c>
      <c r="AP30" s="272"/>
      <c r="AQ30" s="273" t="s">
        <v>529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530</v>
      </c>
      <c r="AQ31" s="279" t="s">
        <v>531</v>
      </c>
      <c r="AR31" s="280" t="s">
        <v>532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550</v>
      </c>
      <c r="AL32" s="1131"/>
      <c r="AM32" s="1131"/>
      <c r="AN32" s="1132"/>
      <c r="AO32" s="312">
        <v>25816017</v>
      </c>
      <c r="AP32" s="312">
        <v>32567</v>
      </c>
      <c r="AQ32" s="313">
        <v>30951</v>
      </c>
      <c r="AR32" s="314">
        <v>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551</v>
      </c>
      <c r="AL33" s="1131"/>
      <c r="AM33" s="1131"/>
      <c r="AN33" s="1132"/>
      <c r="AO33" s="312" t="s">
        <v>537</v>
      </c>
      <c r="AP33" s="312" t="s">
        <v>537</v>
      </c>
      <c r="AQ33" s="313">
        <v>1792</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552</v>
      </c>
      <c r="AL34" s="1131"/>
      <c r="AM34" s="1131"/>
      <c r="AN34" s="1132"/>
      <c r="AO34" s="312">
        <v>4833333</v>
      </c>
      <c r="AP34" s="312">
        <v>6097</v>
      </c>
      <c r="AQ34" s="313">
        <v>21367</v>
      </c>
      <c r="AR34" s="314">
        <v>-71.5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553</v>
      </c>
      <c r="AL35" s="1131"/>
      <c r="AM35" s="1131"/>
      <c r="AN35" s="1132"/>
      <c r="AO35" s="312">
        <v>4931352</v>
      </c>
      <c r="AP35" s="312">
        <v>6221</v>
      </c>
      <c r="AQ35" s="313">
        <v>9606</v>
      </c>
      <c r="AR35" s="314">
        <v>-35.200000000000003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554</v>
      </c>
      <c r="AL36" s="1131"/>
      <c r="AM36" s="1131"/>
      <c r="AN36" s="1132"/>
      <c r="AO36" s="312">
        <v>691</v>
      </c>
      <c r="AP36" s="312">
        <v>1</v>
      </c>
      <c r="AQ36" s="313">
        <v>129</v>
      </c>
      <c r="AR36" s="314">
        <v>-99.2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555</v>
      </c>
      <c r="AL37" s="1131"/>
      <c r="AM37" s="1131"/>
      <c r="AN37" s="1132"/>
      <c r="AO37" s="312">
        <v>2156884</v>
      </c>
      <c r="AP37" s="312">
        <v>2721</v>
      </c>
      <c r="AQ37" s="313">
        <v>1458</v>
      </c>
      <c r="AR37" s="314">
        <v>86.6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556</v>
      </c>
      <c r="AL38" s="1134"/>
      <c r="AM38" s="1134"/>
      <c r="AN38" s="1135"/>
      <c r="AO38" s="315" t="s">
        <v>537</v>
      </c>
      <c r="AP38" s="315" t="s">
        <v>537</v>
      </c>
      <c r="AQ38" s="316">
        <v>0</v>
      </c>
      <c r="AR38" s="304" t="s">
        <v>537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557</v>
      </c>
      <c r="AL39" s="1134"/>
      <c r="AM39" s="1134"/>
      <c r="AN39" s="1135"/>
      <c r="AO39" s="312">
        <v>-5237390</v>
      </c>
      <c r="AP39" s="312">
        <v>-6607</v>
      </c>
      <c r="AQ39" s="313">
        <v>-17360</v>
      </c>
      <c r="AR39" s="314">
        <v>-61.9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558</v>
      </c>
      <c r="AL40" s="1131"/>
      <c r="AM40" s="1131"/>
      <c r="AN40" s="1132"/>
      <c r="AO40" s="312">
        <v>-24632484</v>
      </c>
      <c r="AP40" s="312">
        <v>-31074</v>
      </c>
      <c r="AQ40" s="313">
        <v>-31639</v>
      </c>
      <c r="AR40" s="314">
        <v>-1.8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7868403</v>
      </c>
      <c r="AP41" s="312">
        <v>9926</v>
      </c>
      <c r="AQ41" s="313">
        <v>16304</v>
      </c>
      <c r="AR41" s="314">
        <v>-39.1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528</v>
      </c>
      <c r="AN49" s="1127" t="s">
        <v>562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563</v>
      </c>
      <c r="AO50" s="329" t="s">
        <v>564</v>
      </c>
      <c r="AP50" s="330" t="s">
        <v>565</v>
      </c>
      <c r="AQ50" s="331" t="s">
        <v>566</v>
      </c>
      <c r="AR50" s="332" t="s">
        <v>567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42244181</v>
      </c>
      <c r="AN51" s="334">
        <v>52492</v>
      </c>
      <c r="AO51" s="335">
        <v>-3.9</v>
      </c>
      <c r="AP51" s="336">
        <v>54945</v>
      </c>
      <c r="AQ51" s="337">
        <v>3.9</v>
      </c>
      <c r="AR51" s="338">
        <v>-7.8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21083006</v>
      </c>
      <c r="AN52" s="342">
        <v>26197</v>
      </c>
      <c r="AO52" s="343">
        <v>-10.1</v>
      </c>
      <c r="AP52" s="344">
        <v>29293</v>
      </c>
      <c r="AQ52" s="345">
        <v>8.4</v>
      </c>
      <c r="AR52" s="346">
        <v>-18.5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56699489</v>
      </c>
      <c r="AN53" s="334">
        <v>70651</v>
      </c>
      <c r="AO53" s="335">
        <v>34.6</v>
      </c>
      <c r="AP53" s="336">
        <v>57132</v>
      </c>
      <c r="AQ53" s="337">
        <v>4</v>
      </c>
      <c r="AR53" s="338">
        <v>30.6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29346368</v>
      </c>
      <c r="AN54" s="342">
        <v>36567</v>
      </c>
      <c r="AO54" s="343">
        <v>39.6</v>
      </c>
      <c r="AP54" s="344">
        <v>30126</v>
      </c>
      <c r="AQ54" s="345">
        <v>2.8</v>
      </c>
      <c r="AR54" s="346">
        <v>36.799999999999997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56456955</v>
      </c>
      <c r="AN55" s="334">
        <v>70574</v>
      </c>
      <c r="AO55" s="335">
        <v>-0.1</v>
      </c>
      <c r="AP55" s="336">
        <v>58766</v>
      </c>
      <c r="AQ55" s="337">
        <v>2.9</v>
      </c>
      <c r="AR55" s="338">
        <v>-3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29937384</v>
      </c>
      <c r="AN56" s="342">
        <v>37423</v>
      </c>
      <c r="AO56" s="343">
        <v>2.2999999999999998</v>
      </c>
      <c r="AP56" s="344">
        <v>29363</v>
      </c>
      <c r="AQ56" s="345">
        <v>-2.5</v>
      </c>
      <c r="AR56" s="346">
        <v>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45842169</v>
      </c>
      <c r="AN57" s="334">
        <v>57607</v>
      </c>
      <c r="AO57" s="335">
        <v>-18.399999999999999</v>
      </c>
      <c r="AP57" s="336">
        <v>62482</v>
      </c>
      <c r="AQ57" s="337">
        <v>6.3</v>
      </c>
      <c r="AR57" s="338">
        <v>-24.7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23304104</v>
      </c>
      <c r="AN58" s="342">
        <v>29285</v>
      </c>
      <c r="AO58" s="343">
        <v>-21.7</v>
      </c>
      <c r="AP58" s="344">
        <v>34626</v>
      </c>
      <c r="AQ58" s="345">
        <v>17.899999999999999</v>
      </c>
      <c r="AR58" s="346">
        <v>-39.6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52453232</v>
      </c>
      <c r="AN59" s="334">
        <v>66170</v>
      </c>
      <c r="AO59" s="335">
        <v>14.9</v>
      </c>
      <c r="AP59" s="336">
        <v>59288</v>
      </c>
      <c r="AQ59" s="337">
        <v>-5.0999999999999996</v>
      </c>
      <c r="AR59" s="338">
        <v>20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28346434</v>
      </c>
      <c r="AN60" s="342">
        <v>35759</v>
      </c>
      <c r="AO60" s="343">
        <v>22.1</v>
      </c>
      <c r="AP60" s="344">
        <v>32670</v>
      </c>
      <c r="AQ60" s="345">
        <v>-5.6</v>
      </c>
      <c r="AR60" s="346">
        <v>27.7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50739205</v>
      </c>
      <c r="AN61" s="349">
        <v>63499</v>
      </c>
      <c r="AO61" s="350">
        <v>5.4</v>
      </c>
      <c r="AP61" s="351">
        <v>58523</v>
      </c>
      <c r="AQ61" s="352">
        <v>2.4</v>
      </c>
      <c r="AR61" s="338">
        <v>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26403459</v>
      </c>
      <c r="AN62" s="342">
        <v>33046</v>
      </c>
      <c r="AO62" s="343">
        <v>6.4</v>
      </c>
      <c r="AP62" s="344">
        <v>31216</v>
      </c>
      <c r="AQ62" s="345">
        <v>4.2</v>
      </c>
      <c r="AR62" s="346">
        <v>2.2000000000000002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B1fNoMhOC5FmLyQ1R4hbwQF2WBatamLGUwPWTMpyhpI0NnKBlDTkyKbFcfli2k3exXpa1WnTDRSk3XoQ989YA==" saltValue="jA/8iWIzXI7TkmtbeaTe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F94" zoomScaleNormal="100" zoomScaleSheetLayoutView="55" workbookViewId="0">
      <selection activeCell="CN103" sqref="CN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576</v>
      </c>
    </row>
    <row r="120" spans="125:125" ht="13.5" hidden="1" customHeight="1" x14ac:dyDescent="0.15"/>
    <row r="121" spans="125:125" ht="13.5" hidden="1" customHeight="1" x14ac:dyDescent="0.15">
      <c r="DU121" s="259"/>
    </row>
  </sheetData>
  <sheetProtection algorithmName="SHA-512" hashValue="6uAowQRFYwfSdPH+emual3zyfczpkVYxTM7ujThnYKQiDLBe+FXcFXq08dQAAT6xLb+Rzfh8xpwgZ+vpcr5gzQ==" saltValue="L9eEBAu1QXPuQezUUWg5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T82" zoomScaleNormal="100" zoomScaleSheetLayoutView="55" workbookViewId="0">
      <selection activeCell="CT100" sqref="CT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577</v>
      </c>
    </row>
  </sheetData>
  <sheetProtection algorithmName="SHA-512" hashValue="wItORcgLHqLbuThel1kX7oVbIG+Xd9o0G42v1IrV0k7AzblSjRHfjC8BuKvbyOLlS9nF7XdQK//MFUaGavrrVQ==" saltValue="ZHiJxECFoh5ZO9gII9Qg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39" t="s">
        <v>3</v>
      </c>
      <c r="D47" s="1139"/>
      <c r="E47" s="1140"/>
      <c r="F47" s="11">
        <v>7.15</v>
      </c>
      <c r="G47" s="12">
        <v>5.42</v>
      </c>
      <c r="H47" s="12">
        <v>4.9800000000000004</v>
      </c>
      <c r="I47" s="12">
        <v>6.36</v>
      </c>
      <c r="J47" s="13">
        <v>6.31</v>
      </c>
    </row>
    <row r="48" spans="2:10" ht="57.75" customHeight="1" x14ac:dyDescent="0.15">
      <c r="B48" s="14"/>
      <c r="C48" s="1141" t="s">
        <v>4</v>
      </c>
      <c r="D48" s="1141"/>
      <c r="E48" s="1142"/>
      <c r="F48" s="15">
        <v>2.83</v>
      </c>
      <c r="G48" s="16">
        <v>2.79</v>
      </c>
      <c r="H48" s="16">
        <v>3</v>
      </c>
      <c r="I48" s="16">
        <v>3.18</v>
      </c>
      <c r="J48" s="17">
        <v>4.26</v>
      </c>
    </row>
    <row r="49" spans="2:10" ht="57.75" customHeight="1" thickBot="1" x14ac:dyDescent="0.2">
      <c r="B49" s="18"/>
      <c r="C49" s="1143" t="s">
        <v>5</v>
      </c>
      <c r="D49" s="1143"/>
      <c r="E49" s="1144"/>
      <c r="F49" s="19" t="s">
        <v>583</v>
      </c>
      <c r="G49" s="20" t="s">
        <v>584</v>
      </c>
      <c r="H49" s="20" t="s">
        <v>585</v>
      </c>
      <c r="I49" s="20">
        <v>1.96</v>
      </c>
      <c r="J49" s="21">
        <v>0.64</v>
      </c>
    </row>
    <row r="50" spans="2:10" x14ac:dyDescent="0.15"/>
  </sheetData>
  <sheetProtection algorithmName="SHA-512" hashValue="Fe4Co5TQyS27DhEcOhpSEx4UQM+dZvQgAit2zAK2axsBUBt0P/1EIJ/eGceFHAWXziVzKpfsDsStkKAm0Y8BGg==" saltValue="+0cRW8QviPJsklqVYJS8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I32" sqref="I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51" t="s">
        <v>586</v>
      </c>
      <c r="D34" s="1151"/>
      <c r="E34" s="1152"/>
      <c r="F34" s="32">
        <v>2.81</v>
      </c>
      <c r="G34" s="33">
        <v>2.76</v>
      </c>
      <c r="H34" s="33">
        <v>2.96</v>
      </c>
      <c r="I34" s="33">
        <v>3.13</v>
      </c>
      <c r="J34" s="34">
        <v>4.21</v>
      </c>
      <c r="K34" s="22"/>
      <c r="L34" s="22"/>
      <c r="M34" s="22"/>
      <c r="N34" s="22"/>
      <c r="O34" s="22"/>
      <c r="P34" s="22"/>
    </row>
    <row r="35" spans="1:16" ht="39" customHeight="1" x14ac:dyDescent="0.15">
      <c r="A35" s="22"/>
      <c r="B35" s="35"/>
      <c r="C35" s="1145" t="s">
        <v>587</v>
      </c>
      <c r="D35" s="1146"/>
      <c r="E35" s="1147"/>
      <c r="F35" s="36">
        <v>5.66</v>
      </c>
      <c r="G35" s="37">
        <v>5.31</v>
      </c>
      <c r="H35" s="37">
        <v>4.74</v>
      </c>
      <c r="I35" s="37">
        <v>4.2300000000000004</v>
      </c>
      <c r="J35" s="38">
        <v>3.64</v>
      </c>
      <c r="K35" s="22"/>
      <c r="L35" s="22"/>
      <c r="M35" s="22"/>
      <c r="N35" s="22"/>
      <c r="O35" s="22"/>
      <c r="P35" s="22"/>
    </row>
    <row r="36" spans="1:16" ht="39" customHeight="1" x14ac:dyDescent="0.15">
      <c r="A36" s="22"/>
      <c r="B36" s="35"/>
      <c r="C36" s="1145" t="s">
        <v>588</v>
      </c>
      <c r="D36" s="1146"/>
      <c r="E36" s="1147"/>
      <c r="F36" s="36">
        <v>1.42</v>
      </c>
      <c r="G36" s="37">
        <v>1.95</v>
      </c>
      <c r="H36" s="37">
        <v>2.34</v>
      </c>
      <c r="I36" s="37">
        <v>2.35</v>
      </c>
      <c r="J36" s="38">
        <v>2.5</v>
      </c>
      <c r="K36" s="22"/>
      <c r="L36" s="22"/>
      <c r="M36" s="22"/>
      <c r="N36" s="22"/>
      <c r="O36" s="22"/>
      <c r="P36" s="22"/>
    </row>
    <row r="37" spans="1:16" ht="39" customHeight="1" x14ac:dyDescent="0.15">
      <c r="A37" s="22"/>
      <c r="B37" s="35"/>
      <c r="C37" s="1145" t="s">
        <v>589</v>
      </c>
      <c r="D37" s="1146"/>
      <c r="E37" s="1147"/>
      <c r="F37" s="36">
        <v>1.45</v>
      </c>
      <c r="G37" s="37">
        <v>1.45</v>
      </c>
      <c r="H37" s="37">
        <v>1.34</v>
      </c>
      <c r="I37" s="37">
        <v>1.82</v>
      </c>
      <c r="J37" s="38">
        <v>2.21</v>
      </c>
      <c r="K37" s="22"/>
      <c r="L37" s="22"/>
      <c r="M37" s="22"/>
      <c r="N37" s="22"/>
      <c r="O37" s="22"/>
      <c r="P37" s="22"/>
    </row>
    <row r="38" spans="1:16" ht="39" customHeight="1" x14ac:dyDescent="0.15">
      <c r="A38" s="22"/>
      <c r="B38" s="35"/>
      <c r="C38" s="1145" t="s">
        <v>590</v>
      </c>
      <c r="D38" s="1146"/>
      <c r="E38" s="1147"/>
      <c r="F38" s="36">
        <v>0.79</v>
      </c>
      <c r="G38" s="37">
        <v>0.87</v>
      </c>
      <c r="H38" s="37">
        <v>1.37</v>
      </c>
      <c r="I38" s="37">
        <v>1.57</v>
      </c>
      <c r="J38" s="38">
        <v>1.37</v>
      </c>
      <c r="K38" s="22"/>
      <c r="L38" s="22"/>
      <c r="M38" s="22"/>
      <c r="N38" s="22"/>
      <c r="O38" s="22"/>
      <c r="P38" s="22"/>
    </row>
    <row r="39" spans="1:16" ht="39" customHeight="1" x14ac:dyDescent="0.15">
      <c r="A39" s="22"/>
      <c r="B39" s="35"/>
      <c r="C39" s="1145" t="s">
        <v>591</v>
      </c>
      <c r="D39" s="1146"/>
      <c r="E39" s="1147"/>
      <c r="F39" s="36">
        <v>0.57999999999999996</v>
      </c>
      <c r="G39" s="37">
        <v>0.33</v>
      </c>
      <c r="H39" s="37">
        <v>0.38</v>
      </c>
      <c r="I39" s="37">
        <v>0.75</v>
      </c>
      <c r="J39" s="38">
        <v>0.86</v>
      </c>
      <c r="K39" s="22"/>
      <c r="L39" s="22"/>
      <c r="M39" s="22"/>
      <c r="N39" s="22"/>
      <c r="O39" s="22"/>
      <c r="P39" s="22"/>
    </row>
    <row r="40" spans="1:16" ht="39" customHeight="1" x14ac:dyDescent="0.15">
      <c r="A40" s="22"/>
      <c r="B40" s="35"/>
      <c r="C40" s="1145" t="s">
        <v>592</v>
      </c>
      <c r="D40" s="1146"/>
      <c r="E40" s="1147"/>
      <c r="F40" s="36">
        <v>0.32</v>
      </c>
      <c r="G40" s="37">
        <v>0.32</v>
      </c>
      <c r="H40" s="37">
        <v>0.32</v>
      </c>
      <c r="I40" s="37">
        <v>0.31</v>
      </c>
      <c r="J40" s="38">
        <v>0.33</v>
      </c>
      <c r="K40" s="22"/>
      <c r="L40" s="22"/>
      <c r="M40" s="22"/>
      <c r="N40" s="22"/>
      <c r="O40" s="22"/>
      <c r="P40" s="22"/>
    </row>
    <row r="41" spans="1:16" ht="39" customHeight="1" x14ac:dyDescent="0.15">
      <c r="A41" s="22"/>
      <c r="B41" s="35"/>
      <c r="C41" s="1145" t="s">
        <v>593</v>
      </c>
      <c r="D41" s="1146"/>
      <c r="E41" s="1147"/>
      <c r="F41" s="36">
        <v>0.01</v>
      </c>
      <c r="G41" s="37">
        <v>0.01</v>
      </c>
      <c r="H41" s="37">
        <v>0.02</v>
      </c>
      <c r="I41" s="37">
        <v>0.03</v>
      </c>
      <c r="J41" s="38">
        <v>0.04</v>
      </c>
      <c r="K41" s="22"/>
      <c r="L41" s="22"/>
      <c r="M41" s="22"/>
      <c r="N41" s="22"/>
      <c r="O41" s="22"/>
      <c r="P41" s="22"/>
    </row>
    <row r="42" spans="1:16" ht="39" customHeight="1" x14ac:dyDescent="0.15">
      <c r="A42" s="22"/>
      <c r="B42" s="39"/>
      <c r="C42" s="1145" t="s">
        <v>594</v>
      </c>
      <c r="D42" s="1146"/>
      <c r="E42" s="1147"/>
      <c r="F42" s="36" t="s">
        <v>537</v>
      </c>
      <c r="G42" s="37" t="s">
        <v>537</v>
      </c>
      <c r="H42" s="37" t="s">
        <v>537</v>
      </c>
      <c r="I42" s="37" t="s">
        <v>537</v>
      </c>
      <c r="J42" s="38" t="s">
        <v>537</v>
      </c>
      <c r="K42" s="22"/>
      <c r="L42" s="22"/>
      <c r="M42" s="22"/>
      <c r="N42" s="22"/>
      <c r="O42" s="22"/>
      <c r="P42" s="22"/>
    </row>
    <row r="43" spans="1:16" ht="39" customHeight="1" thickBot="1" x14ac:dyDescent="0.2">
      <c r="A43" s="22"/>
      <c r="B43" s="40"/>
      <c r="C43" s="1148" t="s">
        <v>595</v>
      </c>
      <c r="D43" s="1149"/>
      <c r="E43" s="1150"/>
      <c r="F43" s="41">
        <v>0.06</v>
      </c>
      <c r="G43" s="42">
        <v>0.03</v>
      </c>
      <c r="H43" s="42">
        <v>0.03</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Ff3NcgSfIfhJhwHkiNWIx2OK54iWJigcAifrxDXD09GkbWv9/p+IBXlpiJYDSyVtVwdXkTPLTh0c6Ho+CAjcw==" saltValue="WWMBFpBxtpLmVU1RyBzC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3"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31595</v>
      </c>
      <c r="L45" s="60">
        <v>30558</v>
      </c>
      <c r="M45" s="60">
        <v>29596</v>
      </c>
      <c r="N45" s="60">
        <v>28964</v>
      </c>
      <c r="O45" s="61">
        <v>25816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537</v>
      </c>
      <c r="L46" s="64" t="s">
        <v>537</v>
      </c>
      <c r="M46" s="64" t="s">
        <v>537</v>
      </c>
      <c r="N46" s="64" t="s">
        <v>537</v>
      </c>
      <c r="O46" s="65" t="s">
        <v>537</v>
      </c>
      <c r="P46" s="48"/>
      <c r="Q46" s="48"/>
      <c r="R46" s="48"/>
      <c r="S46" s="48"/>
      <c r="T46" s="48"/>
      <c r="U46" s="48"/>
    </row>
    <row r="47" spans="1:21" ht="30.75" customHeight="1" x14ac:dyDescent="0.15">
      <c r="A47" s="48"/>
      <c r="B47" s="1155"/>
      <c r="C47" s="1156"/>
      <c r="D47" s="62"/>
      <c r="E47" s="1161" t="s">
        <v>14</v>
      </c>
      <c r="F47" s="1161"/>
      <c r="G47" s="1161"/>
      <c r="H47" s="1161"/>
      <c r="I47" s="1161"/>
      <c r="J47" s="1162"/>
      <c r="K47" s="63">
        <v>3667</v>
      </c>
      <c r="L47" s="64">
        <v>4000</v>
      </c>
      <c r="M47" s="64">
        <v>4167</v>
      </c>
      <c r="N47" s="64">
        <v>4500</v>
      </c>
      <c r="O47" s="65">
        <v>4833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5618</v>
      </c>
      <c r="L48" s="64">
        <v>5497</v>
      </c>
      <c r="M48" s="64">
        <v>5227</v>
      </c>
      <c r="N48" s="64">
        <v>5019</v>
      </c>
      <c r="O48" s="65">
        <v>4931</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v>1</v>
      </c>
      <c r="M49" s="64">
        <v>1</v>
      </c>
      <c r="N49" s="64">
        <v>1</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v>1045</v>
      </c>
      <c r="L50" s="64">
        <v>982</v>
      </c>
      <c r="M50" s="64">
        <v>1347</v>
      </c>
      <c r="N50" s="64">
        <v>1410</v>
      </c>
      <c r="O50" s="65">
        <v>2157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537</v>
      </c>
      <c r="L51" s="64" t="s">
        <v>537</v>
      </c>
      <c r="M51" s="64" t="s">
        <v>537</v>
      </c>
      <c r="N51" s="64" t="s">
        <v>537</v>
      </c>
      <c r="O51" s="65" t="s">
        <v>537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31905</v>
      </c>
      <c r="L52" s="64">
        <v>31398</v>
      </c>
      <c r="M52" s="64">
        <v>30841</v>
      </c>
      <c r="N52" s="64">
        <v>31005</v>
      </c>
      <c r="O52" s="65">
        <v>29870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10021</v>
      </c>
      <c r="L53" s="69">
        <v>9640</v>
      </c>
      <c r="M53" s="69">
        <v>9497</v>
      </c>
      <c r="N53" s="69">
        <v>8889</v>
      </c>
      <c r="O53" s="70">
        <v>7868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596</v>
      </c>
      <c r="P56" s="48"/>
      <c r="Q56" s="48"/>
      <c r="R56" s="48"/>
      <c r="S56" s="48"/>
      <c r="T56" s="48"/>
      <c r="U56" s="48"/>
    </row>
    <row r="57" spans="1:21" ht="31.5" customHeight="1" thickBot="1" x14ac:dyDescent="0.2">
      <c r="A57" s="48"/>
      <c r="B57" s="76"/>
      <c r="C57" s="77"/>
      <c r="D57" s="77"/>
      <c r="E57" s="78"/>
      <c r="F57" s="78"/>
      <c r="G57" s="78"/>
      <c r="H57" s="78"/>
      <c r="I57" s="78"/>
      <c r="J57" s="79" t="s">
        <v>2</v>
      </c>
      <c r="K57" s="80" t="s">
        <v>597</v>
      </c>
      <c r="L57" s="81" t="s">
        <v>598</v>
      </c>
      <c r="M57" s="81" t="s">
        <v>599</v>
      </c>
      <c r="N57" s="81" t="s">
        <v>600</v>
      </c>
      <c r="O57" s="82" t="s">
        <v>601</v>
      </c>
      <c r="P57" s="48"/>
      <c r="Q57" s="48"/>
      <c r="R57" s="48"/>
      <c r="S57" s="48"/>
      <c r="T57" s="48"/>
      <c r="U57" s="48"/>
    </row>
    <row r="58" spans="1:21" ht="31.5" customHeight="1" x14ac:dyDescent="0.15">
      <c r="B58" s="1169" t="s">
        <v>26</v>
      </c>
      <c r="C58" s="1170"/>
      <c r="D58" s="1175" t="s">
        <v>27</v>
      </c>
      <c r="E58" s="1176"/>
      <c r="F58" s="1176"/>
      <c r="G58" s="1176"/>
      <c r="H58" s="1176"/>
      <c r="I58" s="1176"/>
      <c r="J58" s="1177"/>
      <c r="K58" s="83">
        <v>10000</v>
      </c>
      <c r="L58" s="84">
        <v>10000</v>
      </c>
      <c r="M58" s="84">
        <v>10000</v>
      </c>
      <c r="N58" s="84">
        <v>10000</v>
      </c>
      <c r="O58" s="85">
        <v>10000</v>
      </c>
    </row>
    <row r="59" spans="1:21" ht="31.5" customHeight="1" x14ac:dyDescent="0.15">
      <c r="B59" s="1171"/>
      <c r="C59" s="1172"/>
      <c r="D59" s="1178" t="s">
        <v>28</v>
      </c>
      <c r="E59" s="1179"/>
      <c r="F59" s="1179"/>
      <c r="G59" s="1179"/>
      <c r="H59" s="1179"/>
      <c r="I59" s="1179"/>
      <c r="J59" s="1180"/>
      <c r="K59" s="86">
        <v>22500</v>
      </c>
      <c r="L59" s="87">
        <v>23500</v>
      </c>
      <c r="M59" s="87">
        <v>25500</v>
      </c>
      <c r="N59" s="87">
        <v>28000</v>
      </c>
      <c r="O59" s="88">
        <v>32500</v>
      </c>
    </row>
    <row r="60" spans="1:21" ht="31.5" customHeight="1" thickBot="1" x14ac:dyDescent="0.2">
      <c r="B60" s="1173"/>
      <c r="C60" s="1174"/>
      <c r="D60" s="1181" t="s">
        <v>29</v>
      </c>
      <c r="E60" s="1182"/>
      <c r="F60" s="1182"/>
      <c r="G60" s="1182"/>
      <c r="H60" s="1182"/>
      <c r="I60" s="1182"/>
      <c r="J60" s="1183"/>
      <c r="K60" s="89">
        <v>15000</v>
      </c>
      <c r="L60" s="90">
        <v>15000</v>
      </c>
      <c r="M60" s="90">
        <v>15333</v>
      </c>
      <c r="N60" s="90">
        <v>16000</v>
      </c>
      <c r="O60" s="91">
        <v>16833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PA8XaWxXAb40uPkAsvQN17cjkOeFUB3NmIp0P196CPIHAhzxLrlqizQi6b4OeDdOxzfWocigWNUFO5Yb59xLg==" saltValue="QGe7V4YGg4OEk4az8I/X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SheetLayoutView="100" workbookViewId="0">
      <selection activeCell="K48" sqref="K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578</v>
      </c>
      <c r="J40" s="103" t="s">
        <v>579</v>
      </c>
      <c r="K40" s="103" t="s">
        <v>580</v>
      </c>
      <c r="L40" s="103" t="s">
        <v>581</v>
      </c>
      <c r="M40" s="104" t="s">
        <v>582</v>
      </c>
    </row>
    <row r="41" spans="2:13" ht="27.75" customHeight="1" x14ac:dyDescent="0.15">
      <c r="B41" s="1184" t="s">
        <v>32</v>
      </c>
      <c r="C41" s="1185"/>
      <c r="D41" s="105"/>
      <c r="E41" s="1190" t="s">
        <v>33</v>
      </c>
      <c r="F41" s="1190"/>
      <c r="G41" s="1190"/>
      <c r="H41" s="1191"/>
      <c r="I41" s="355">
        <v>281322</v>
      </c>
      <c r="J41" s="356">
        <v>281621</v>
      </c>
      <c r="K41" s="356">
        <v>286535</v>
      </c>
      <c r="L41" s="356">
        <v>282919</v>
      </c>
      <c r="M41" s="357">
        <v>286232</v>
      </c>
    </row>
    <row r="42" spans="2:13" ht="27.75" customHeight="1" x14ac:dyDescent="0.15">
      <c r="B42" s="1186"/>
      <c r="C42" s="1187"/>
      <c r="D42" s="106"/>
      <c r="E42" s="1192" t="s">
        <v>34</v>
      </c>
      <c r="F42" s="1192"/>
      <c r="G42" s="1192"/>
      <c r="H42" s="1193"/>
      <c r="I42" s="358">
        <v>9466</v>
      </c>
      <c r="J42" s="359">
        <v>10378</v>
      </c>
      <c r="K42" s="359">
        <v>9673</v>
      </c>
      <c r="L42" s="359">
        <v>8851</v>
      </c>
      <c r="M42" s="360">
        <v>7971</v>
      </c>
    </row>
    <row r="43" spans="2:13" ht="27.75" customHeight="1" x14ac:dyDescent="0.15">
      <c r="B43" s="1186"/>
      <c r="C43" s="1187"/>
      <c r="D43" s="106"/>
      <c r="E43" s="1192" t="s">
        <v>35</v>
      </c>
      <c r="F43" s="1192"/>
      <c r="G43" s="1192"/>
      <c r="H43" s="1193"/>
      <c r="I43" s="358">
        <v>70958</v>
      </c>
      <c r="J43" s="359">
        <v>65344</v>
      </c>
      <c r="K43" s="359">
        <v>60782</v>
      </c>
      <c r="L43" s="359">
        <v>58256</v>
      </c>
      <c r="M43" s="360">
        <v>58951</v>
      </c>
    </row>
    <row r="44" spans="2:13" ht="27.75" customHeight="1" x14ac:dyDescent="0.15">
      <c r="B44" s="1186"/>
      <c r="C44" s="1187"/>
      <c r="D44" s="106"/>
      <c r="E44" s="1192" t="s">
        <v>36</v>
      </c>
      <c r="F44" s="1192"/>
      <c r="G44" s="1192"/>
      <c r="H44" s="1193"/>
      <c r="I44" s="358">
        <v>41</v>
      </c>
      <c r="J44" s="359">
        <v>29</v>
      </c>
      <c r="K44" s="359">
        <v>18</v>
      </c>
      <c r="L44" s="359">
        <v>6</v>
      </c>
      <c r="M44" s="360" t="s">
        <v>537</v>
      </c>
    </row>
    <row r="45" spans="2:13" ht="27.75" customHeight="1" x14ac:dyDescent="0.15">
      <c r="B45" s="1186"/>
      <c r="C45" s="1187"/>
      <c r="D45" s="106"/>
      <c r="E45" s="1192" t="s">
        <v>37</v>
      </c>
      <c r="F45" s="1192"/>
      <c r="G45" s="1192"/>
      <c r="H45" s="1193"/>
      <c r="I45" s="358">
        <v>66422</v>
      </c>
      <c r="J45" s="359">
        <v>64692</v>
      </c>
      <c r="K45" s="359">
        <v>62937</v>
      </c>
      <c r="L45" s="359">
        <v>62046</v>
      </c>
      <c r="M45" s="360">
        <v>61162</v>
      </c>
    </row>
    <row r="46" spans="2:13" ht="27.75" customHeight="1" x14ac:dyDescent="0.15">
      <c r="B46" s="1186"/>
      <c r="C46" s="1187"/>
      <c r="D46" s="107"/>
      <c r="E46" s="1192" t="s">
        <v>38</v>
      </c>
      <c r="F46" s="1192"/>
      <c r="G46" s="1192"/>
      <c r="H46" s="1193"/>
      <c r="I46" s="358" t="s">
        <v>537</v>
      </c>
      <c r="J46" s="359" t="s">
        <v>537</v>
      </c>
      <c r="K46" s="359" t="s">
        <v>537</v>
      </c>
      <c r="L46" s="359" t="s">
        <v>537</v>
      </c>
      <c r="M46" s="360" t="s">
        <v>537</v>
      </c>
    </row>
    <row r="47" spans="2:13" ht="27.75" customHeight="1" x14ac:dyDescent="0.15">
      <c r="B47" s="1186"/>
      <c r="C47" s="1187"/>
      <c r="D47" s="108"/>
      <c r="E47" s="1194" t="s">
        <v>39</v>
      </c>
      <c r="F47" s="1195"/>
      <c r="G47" s="1195"/>
      <c r="H47" s="1196"/>
      <c r="I47" s="358" t="s">
        <v>537</v>
      </c>
      <c r="J47" s="359" t="s">
        <v>537</v>
      </c>
      <c r="K47" s="359" t="s">
        <v>537</v>
      </c>
      <c r="L47" s="359" t="s">
        <v>537</v>
      </c>
      <c r="M47" s="360" t="s">
        <v>537</v>
      </c>
    </row>
    <row r="48" spans="2:13" ht="27.75" customHeight="1" x14ac:dyDescent="0.15">
      <c r="B48" s="1186"/>
      <c r="C48" s="1187"/>
      <c r="D48" s="106"/>
      <c r="E48" s="1192" t="s">
        <v>40</v>
      </c>
      <c r="F48" s="1192"/>
      <c r="G48" s="1192"/>
      <c r="H48" s="1193"/>
      <c r="I48" s="358" t="s">
        <v>537</v>
      </c>
      <c r="J48" s="359" t="s">
        <v>537</v>
      </c>
      <c r="K48" s="359" t="s">
        <v>537</v>
      </c>
      <c r="L48" s="359" t="s">
        <v>537</v>
      </c>
      <c r="M48" s="360" t="s">
        <v>537</v>
      </c>
    </row>
    <row r="49" spans="2:13" ht="27.75" customHeight="1" x14ac:dyDescent="0.15">
      <c r="B49" s="1188"/>
      <c r="C49" s="1189"/>
      <c r="D49" s="106"/>
      <c r="E49" s="1192" t="s">
        <v>41</v>
      </c>
      <c r="F49" s="1192"/>
      <c r="G49" s="1192"/>
      <c r="H49" s="1193"/>
      <c r="I49" s="358" t="s">
        <v>537</v>
      </c>
      <c r="J49" s="359" t="s">
        <v>537</v>
      </c>
      <c r="K49" s="359" t="s">
        <v>537</v>
      </c>
      <c r="L49" s="359" t="s">
        <v>537</v>
      </c>
      <c r="M49" s="360" t="s">
        <v>537</v>
      </c>
    </row>
    <row r="50" spans="2:13" ht="27.75" customHeight="1" x14ac:dyDescent="0.15">
      <c r="B50" s="1197" t="s">
        <v>42</v>
      </c>
      <c r="C50" s="1198"/>
      <c r="D50" s="109"/>
      <c r="E50" s="1192" t="s">
        <v>43</v>
      </c>
      <c r="F50" s="1192"/>
      <c r="G50" s="1192"/>
      <c r="H50" s="1193"/>
      <c r="I50" s="358">
        <v>77197</v>
      </c>
      <c r="J50" s="359">
        <v>78539</v>
      </c>
      <c r="K50" s="359">
        <v>75899</v>
      </c>
      <c r="L50" s="359">
        <v>90642</v>
      </c>
      <c r="M50" s="360">
        <v>93961</v>
      </c>
    </row>
    <row r="51" spans="2:13" ht="27.75" customHeight="1" x14ac:dyDescent="0.15">
      <c r="B51" s="1186"/>
      <c r="C51" s="1187"/>
      <c r="D51" s="106"/>
      <c r="E51" s="1192" t="s">
        <v>44</v>
      </c>
      <c r="F51" s="1192"/>
      <c r="G51" s="1192"/>
      <c r="H51" s="1193"/>
      <c r="I51" s="358">
        <v>46091</v>
      </c>
      <c r="J51" s="359">
        <v>42834</v>
      </c>
      <c r="K51" s="359">
        <v>43049</v>
      </c>
      <c r="L51" s="359">
        <v>41901</v>
      </c>
      <c r="M51" s="360">
        <v>39027</v>
      </c>
    </row>
    <row r="52" spans="2:13" ht="27.75" customHeight="1" x14ac:dyDescent="0.15">
      <c r="B52" s="1188"/>
      <c r="C52" s="1189"/>
      <c r="D52" s="106"/>
      <c r="E52" s="1192" t="s">
        <v>45</v>
      </c>
      <c r="F52" s="1192"/>
      <c r="G52" s="1192"/>
      <c r="H52" s="1193"/>
      <c r="I52" s="358">
        <v>344659</v>
      </c>
      <c r="J52" s="359">
        <v>351547</v>
      </c>
      <c r="K52" s="359">
        <v>362112</v>
      </c>
      <c r="L52" s="359">
        <v>365009</v>
      </c>
      <c r="M52" s="360">
        <v>365602</v>
      </c>
    </row>
    <row r="53" spans="2:13" ht="27.75" customHeight="1" thickBot="1" x14ac:dyDescent="0.2">
      <c r="B53" s="1199" t="s">
        <v>46</v>
      </c>
      <c r="C53" s="1200"/>
      <c r="D53" s="110"/>
      <c r="E53" s="1201" t="s">
        <v>47</v>
      </c>
      <c r="F53" s="1201"/>
      <c r="G53" s="1201"/>
      <c r="H53" s="1202"/>
      <c r="I53" s="361">
        <v>-39738</v>
      </c>
      <c r="J53" s="362">
        <v>-50857</v>
      </c>
      <c r="K53" s="362">
        <v>-61116</v>
      </c>
      <c r="L53" s="362">
        <v>-85475</v>
      </c>
      <c r="M53" s="363">
        <v>-84276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HlwFqIA2jGo4whKJWUWHJdKzPTZwRmz38iQqq2sQ3H9ZaWWShn3VyOXa+ruohCIQ6IMSG9YrwMDiKT9t8REOg==" saltValue="/ADCUWZToL7WnNtvWYQ1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2" zoomScale="82" zoomScaleNormal="82"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580</v>
      </c>
      <c r="G54" s="119" t="s">
        <v>581</v>
      </c>
      <c r="H54" s="120" t="s">
        <v>582</v>
      </c>
    </row>
    <row r="55" spans="2:8" ht="52.5" customHeight="1" x14ac:dyDescent="0.15">
      <c r="B55" s="121"/>
      <c r="C55" s="1211" t="s">
        <v>50</v>
      </c>
      <c r="D55" s="1211"/>
      <c r="E55" s="1212"/>
      <c r="F55" s="122">
        <v>10767</v>
      </c>
      <c r="G55" s="122">
        <v>14482</v>
      </c>
      <c r="H55" s="123">
        <v>13798</v>
      </c>
    </row>
    <row r="56" spans="2:8" ht="52.5" customHeight="1" x14ac:dyDescent="0.15">
      <c r="B56" s="124"/>
      <c r="C56" s="1213" t="s">
        <v>51</v>
      </c>
      <c r="D56" s="1213"/>
      <c r="E56" s="1214"/>
      <c r="F56" s="125">
        <v>590</v>
      </c>
      <c r="G56" s="125">
        <v>678</v>
      </c>
      <c r="H56" s="126">
        <v>774</v>
      </c>
    </row>
    <row r="57" spans="2:8" ht="53.25" customHeight="1" x14ac:dyDescent="0.15">
      <c r="B57" s="124"/>
      <c r="C57" s="1215" t="s">
        <v>52</v>
      </c>
      <c r="D57" s="1215"/>
      <c r="E57" s="1216"/>
      <c r="F57" s="127">
        <v>31526</v>
      </c>
      <c r="G57" s="127">
        <v>37955</v>
      </c>
      <c r="H57" s="128">
        <v>36506</v>
      </c>
    </row>
    <row r="58" spans="2:8" ht="45.75" customHeight="1" x14ac:dyDescent="0.15">
      <c r="B58" s="129"/>
      <c r="C58" s="1203" t="s">
        <v>621</v>
      </c>
      <c r="D58" s="1204"/>
      <c r="E58" s="1205"/>
      <c r="F58" s="130">
        <v>12108</v>
      </c>
      <c r="G58" s="130">
        <v>15110</v>
      </c>
      <c r="H58" s="131">
        <v>15110</v>
      </c>
    </row>
    <row r="59" spans="2:8" ht="45.75" customHeight="1" x14ac:dyDescent="0.15">
      <c r="B59" s="129"/>
      <c r="C59" s="1203" t="s">
        <v>622</v>
      </c>
      <c r="D59" s="1204"/>
      <c r="E59" s="1205"/>
      <c r="F59" s="130">
        <v>5790</v>
      </c>
      <c r="G59" s="130">
        <v>8020</v>
      </c>
      <c r="H59" s="131">
        <v>8679</v>
      </c>
    </row>
    <row r="60" spans="2:8" ht="45.75" customHeight="1" x14ac:dyDescent="0.15">
      <c r="B60" s="129"/>
      <c r="C60" s="1203" t="s">
        <v>623</v>
      </c>
      <c r="D60" s="1204"/>
      <c r="E60" s="1205"/>
      <c r="F60" s="130">
        <v>1026</v>
      </c>
      <c r="G60" s="130">
        <v>3034</v>
      </c>
      <c r="H60" s="131">
        <v>3808</v>
      </c>
    </row>
    <row r="61" spans="2:8" ht="45.75" customHeight="1" x14ac:dyDescent="0.15">
      <c r="B61" s="129"/>
      <c r="C61" s="1203" t="s">
        <v>624</v>
      </c>
      <c r="D61" s="1204"/>
      <c r="E61" s="1205"/>
      <c r="F61" s="130">
        <v>5175</v>
      </c>
      <c r="G61" s="130">
        <v>4981</v>
      </c>
      <c r="H61" s="131">
        <v>3393</v>
      </c>
    </row>
    <row r="62" spans="2:8" ht="45.75" customHeight="1" thickBot="1" x14ac:dyDescent="0.2">
      <c r="B62" s="132"/>
      <c r="C62" s="1206" t="s">
        <v>625</v>
      </c>
      <c r="D62" s="1207"/>
      <c r="E62" s="1208"/>
      <c r="F62" s="133">
        <v>2516</v>
      </c>
      <c r="G62" s="133">
        <v>2116</v>
      </c>
      <c r="H62" s="134">
        <v>1304</v>
      </c>
    </row>
    <row r="63" spans="2:8" ht="52.5" customHeight="1" thickBot="1" x14ac:dyDescent="0.2">
      <c r="B63" s="135"/>
      <c r="C63" s="1209" t="s">
        <v>53</v>
      </c>
      <c r="D63" s="1209"/>
      <c r="E63" s="1210"/>
      <c r="F63" s="136">
        <v>42883</v>
      </c>
      <c r="G63" s="136">
        <v>53115</v>
      </c>
      <c r="H63" s="137">
        <v>51078</v>
      </c>
    </row>
    <row r="64" spans="2:8" x14ac:dyDescent="0.15"/>
  </sheetData>
  <sheetProtection algorithmName="SHA-512" hashValue="Mcx2r4X5Hfp18xVQ520F7gK9MEZ98SsNyBDaNv+co78i3KzQr21GXS+tD/2BoGgbGHgXxGnaIkGxapmO3fpogg==" saltValue="YKZ6UEvrsjLHMHGJY3BO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575</v>
      </c>
      <c r="G2" s="151"/>
      <c r="H2" s="152"/>
    </row>
    <row r="3" spans="1:8" x14ac:dyDescent="0.15">
      <c r="A3" s="148" t="s">
        <v>568</v>
      </c>
      <c r="B3" s="153"/>
      <c r="C3" s="154"/>
      <c r="D3" s="155">
        <v>52492</v>
      </c>
      <c r="E3" s="156"/>
      <c r="F3" s="157">
        <v>54945</v>
      </c>
      <c r="G3" s="158"/>
      <c r="H3" s="159"/>
    </row>
    <row r="4" spans="1:8" x14ac:dyDescent="0.15">
      <c r="A4" s="160"/>
      <c r="B4" s="161"/>
      <c r="C4" s="162"/>
      <c r="D4" s="163">
        <v>26197</v>
      </c>
      <c r="E4" s="164"/>
      <c r="F4" s="165">
        <v>29293</v>
      </c>
      <c r="G4" s="166"/>
      <c r="H4" s="167"/>
    </row>
    <row r="5" spans="1:8" x14ac:dyDescent="0.15">
      <c r="A5" s="148" t="s">
        <v>570</v>
      </c>
      <c r="B5" s="153"/>
      <c r="C5" s="154"/>
      <c r="D5" s="155">
        <v>70651</v>
      </c>
      <c r="E5" s="156"/>
      <c r="F5" s="157">
        <v>57132</v>
      </c>
      <c r="G5" s="158"/>
      <c r="H5" s="159"/>
    </row>
    <row r="6" spans="1:8" x14ac:dyDescent="0.15">
      <c r="A6" s="160"/>
      <c r="B6" s="161"/>
      <c r="C6" s="162"/>
      <c r="D6" s="163">
        <v>36567</v>
      </c>
      <c r="E6" s="164"/>
      <c r="F6" s="165">
        <v>30126</v>
      </c>
      <c r="G6" s="166"/>
      <c r="H6" s="167"/>
    </row>
    <row r="7" spans="1:8" x14ac:dyDescent="0.15">
      <c r="A7" s="148" t="s">
        <v>571</v>
      </c>
      <c r="B7" s="153"/>
      <c r="C7" s="154"/>
      <c r="D7" s="155">
        <v>70574</v>
      </c>
      <c r="E7" s="156"/>
      <c r="F7" s="157">
        <v>58766</v>
      </c>
      <c r="G7" s="158"/>
      <c r="H7" s="159"/>
    </row>
    <row r="8" spans="1:8" x14ac:dyDescent="0.15">
      <c r="A8" s="160"/>
      <c r="B8" s="161"/>
      <c r="C8" s="162"/>
      <c r="D8" s="163">
        <v>37423</v>
      </c>
      <c r="E8" s="164"/>
      <c r="F8" s="165">
        <v>29363</v>
      </c>
      <c r="G8" s="166"/>
      <c r="H8" s="167"/>
    </row>
    <row r="9" spans="1:8" x14ac:dyDescent="0.15">
      <c r="A9" s="148" t="s">
        <v>572</v>
      </c>
      <c r="B9" s="153"/>
      <c r="C9" s="154"/>
      <c r="D9" s="155">
        <v>57607</v>
      </c>
      <c r="E9" s="156"/>
      <c r="F9" s="157">
        <v>62482</v>
      </c>
      <c r="G9" s="158"/>
      <c r="H9" s="159"/>
    </row>
    <row r="10" spans="1:8" x14ac:dyDescent="0.15">
      <c r="A10" s="160"/>
      <c r="B10" s="161"/>
      <c r="C10" s="162"/>
      <c r="D10" s="163">
        <v>29285</v>
      </c>
      <c r="E10" s="164"/>
      <c r="F10" s="165">
        <v>34626</v>
      </c>
      <c r="G10" s="166"/>
      <c r="H10" s="167"/>
    </row>
    <row r="11" spans="1:8" x14ac:dyDescent="0.15">
      <c r="A11" s="148" t="s">
        <v>573</v>
      </c>
      <c r="B11" s="153"/>
      <c r="C11" s="154"/>
      <c r="D11" s="155">
        <v>66170</v>
      </c>
      <c r="E11" s="156"/>
      <c r="F11" s="157">
        <v>59288</v>
      </c>
      <c r="G11" s="158"/>
      <c r="H11" s="159"/>
    </row>
    <row r="12" spans="1:8" x14ac:dyDescent="0.15">
      <c r="A12" s="160"/>
      <c r="B12" s="161"/>
      <c r="C12" s="168"/>
      <c r="D12" s="163">
        <v>35759</v>
      </c>
      <c r="E12" s="164"/>
      <c r="F12" s="165">
        <v>32670</v>
      </c>
      <c r="G12" s="166"/>
      <c r="H12" s="167"/>
    </row>
    <row r="13" spans="1:8" x14ac:dyDescent="0.15">
      <c r="A13" s="148"/>
      <c r="B13" s="153"/>
      <c r="C13" s="169"/>
      <c r="D13" s="170">
        <v>63499</v>
      </c>
      <c r="E13" s="171"/>
      <c r="F13" s="172">
        <v>58523</v>
      </c>
      <c r="G13" s="173"/>
      <c r="H13" s="159"/>
    </row>
    <row r="14" spans="1:8" x14ac:dyDescent="0.15">
      <c r="A14" s="160"/>
      <c r="B14" s="161"/>
      <c r="C14" s="162"/>
      <c r="D14" s="163">
        <v>33046</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2.83</v>
      </c>
      <c r="C19" s="174">
        <f>ROUND(VALUE(SUBSTITUTE(実質収支比率等に係る経年分析!G$48,"▲","-")),2)</f>
        <v>2.79</v>
      </c>
      <c r="D19" s="174">
        <f>ROUND(VALUE(SUBSTITUTE(実質収支比率等に係る経年分析!H$48,"▲","-")),2)</f>
        <v>3</v>
      </c>
      <c r="E19" s="174">
        <f>ROUND(VALUE(SUBSTITUTE(実質収支比率等に係る経年分析!I$48,"▲","-")),2)</f>
        <v>3.18</v>
      </c>
      <c r="F19" s="174">
        <f>ROUND(VALUE(SUBSTITUTE(実質収支比率等に係る経年分析!J$48,"▲","-")),2)</f>
        <v>4.26</v>
      </c>
    </row>
    <row r="20" spans="1:11" x14ac:dyDescent="0.15">
      <c r="A20" s="174" t="s">
        <v>57</v>
      </c>
      <c r="B20" s="174">
        <f>ROUND(VALUE(SUBSTITUTE(実質収支比率等に係る経年分析!F$47,"▲","-")),2)</f>
        <v>7.15</v>
      </c>
      <c r="C20" s="174">
        <f>ROUND(VALUE(SUBSTITUTE(実質収支比率等に係る経年分析!G$47,"▲","-")),2)</f>
        <v>5.42</v>
      </c>
      <c r="D20" s="174">
        <f>ROUND(VALUE(SUBSTITUTE(実質収支比率等に係る経年分析!H$47,"▲","-")),2)</f>
        <v>4.9800000000000004</v>
      </c>
      <c r="E20" s="174">
        <f>ROUND(VALUE(SUBSTITUTE(実質収支比率等に係る経年分析!I$47,"▲","-")),2)</f>
        <v>6.36</v>
      </c>
      <c r="F20" s="174">
        <f>ROUND(VALUE(SUBSTITUTE(実質収支比率等に係る経年分析!J$47,"▲","-")),2)</f>
        <v>6.31</v>
      </c>
    </row>
    <row r="21" spans="1:11" x14ac:dyDescent="0.15">
      <c r="A21" s="174" t="s">
        <v>58</v>
      </c>
      <c r="B21" s="174">
        <f>IF(ISNUMBER(VALUE(SUBSTITUTE(実質収支比率等に係る経年分析!F$49,"▲","-"))),ROUND(VALUE(SUBSTITUTE(実質収支比率等に係る経年分析!F$49,"▲","-")),2),NA())</f>
        <v>-0.21</v>
      </c>
      <c r="C21" s="174">
        <f>IF(ISNUMBER(VALUE(SUBSTITUTE(実質収支比率等に係る経年分析!G$49,"▲","-"))),ROUND(VALUE(SUBSTITUTE(実質収支比率等に係る経年分析!G$49,"▲","-")),2),NA())</f>
        <v>-1.76</v>
      </c>
      <c r="D21" s="174">
        <f>IF(ISNUMBER(VALUE(SUBSTITUTE(実質収支比率等に係る経年分析!H$49,"▲","-"))),ROUND(VALUE(SUBSTITUTE(実質収支比率等に係る経年分析!H$49,"▲","-")),2),NA())</f>
        <v>-0.11</v>
      </c>
      <c r="E21" s="174">
        <f>IF(ISNUMBER(VALUE(SUBSTITUTE(実質収支比率等に係る経年分析!I$49,"▲","-"))),ROUND(VALUE(SUBSTITUTE(実質収支比率等に係る経年分析!I$49,"▲","-")),2),NA())</f>
        <v>1.96</v>
      </c>
      <c r="F21" s="174">
        <f>IF(ISNUMBER(VALUE(SUBSTITUTE(実質収支比率等に係る経年分析!J$49,"▲","-"))),ROUND(VALUE(SUBSTITUTE(実質収支比率等に係る経年分析!J$49,"▲","-")),2),NA())</f>
        <v>0.64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小型自動車競走事業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介護保険事業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0.57999999999999996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0.86</v>
      </c>
    </row>
    <row r="32" spans="1:11" x14ac:dyDescent="0.15">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15">
      <c r="A33" s="175" t="str">
        <f>IF(連結実質赤字比率に係る赤字・黒字の構成分析!C$37="",NA(),連結実質赤字比率に係る赤字・黒字の構成分析!C$37)</f>
        <v>病院事業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2.21</v>
      </c>
    </row>
    <row r="34" spans="1:16" x14ac:dyDescent="0.15">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v>
      </c>
    </row>
    <row r="35" spans="1:16" x14ac:dyDescent="0.15">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31905</v>
      </c>
      <c r="E42" s="176"/>
      <c r="F42" s="176"/>
      <c r="G42" s="176">
        <f>'実質公債費比率（分子）の構造'!L$52</f>
        <v>31398</v>
      </c>
      <c r="H42" s="176"/>
      <c r="I42" s="176"/>
      <c r="J42" s="176">
        <f>'実質公債費比率（分子）の構造'!M$52</f>
        <v>30841</v>
      </c>
      <c r="K42" s="176"/>
      <c r="L42" s="176"/>
      <c r="M42" s="176">
        <f>'実質公債費比率（分子）の構造'!N$52</f>
        <v>31005</v>
      </c>
      <c r="N42" s="176"/>
      <c r="O42" s="176"/>
      <c r="P42" s="176">
        <f>'実質公債費比率（分子）の構造'!O$52</f>
        <v>29870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1045</v>
      </c>
      <c r="C44" s="176"/>
      <c r="D44" s="176"/>
      <c r="E44" s="176">
        <f>'実質公債費比率（分子）の構造'!L$50</f>
        <v>982</v>
      </c>
      <c r="F44" s="176"/>
      <c r="G44" s="176"/>
      <c r="H44" s="176">
        <f>'実質公債費比率（分子）の構造'!M$50</f>
        <v>1347</v>
      </c>
      <c r="I44" s="176"/>
      <c r="J44" s="176"/>
      <c r="K44" s="176">
        <f>'実質公債費比率（分子）の構造'!N$50</f>
        <v>1410</v>
      </c>
      <c r="L44" s="176"/>
      <c r="M44" s="176"/>
      <c r="N44" s="176">
        <f>'実質公債費比率（分子）の構造'!O$50</f>
        <v>2157</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5618</v>
      </c>
      <c r="C46" s="176"/>
      <c r="D46" s="176"/>
      <c r="E46" s="176">
        <f>'実質公債費比率（分子）の構造'!L$48</f>
        <v>5497</v>
      </c>
      <c r="F46" s="176"/>
      <c r="G46" s="176"/>
      <c r="H46" s="176">
        <f>'実質公債費比率（分子）の構造'!M$48</f>
        <v>5227</v>
      </c>
      <c r="I46" s="176"/>
      <c r="J46" s="176"/>
      <c r="K46" s="176">
        <f>'実質公債費比率（分子）の構造'!N$48</f>
        <v>5019</v>
      </c>
      <c r="L46" s="176"/>
      <c r="M46" s="176"/>
      <c r="N46" s="176">
        <f>'実質公債費比率（分子）の構造'!O$48</f>
        <v>4931</v>
      </c>
      <c r="O46" s="176"/>
      <c r="P46" s="176"/>
    </row>
    <row r="47" spans="1:16" x14ac:dyDescent="0.15">
      <c r="A47" s="176" t="s">
        <v>70</v>
      </c>
      <c r="B47" s="176">
        <f>'実質公債費比率（分子）の構造'!K$47</f>
        <v>3667</v>
      </c>
      <c r="C47" s="176"/>
      <c r="D47" s="176"/>
      <c r="E47" s="176">
        <f>'実質公債費比率（分子）の構造'!L$47</f>
        <v>4000</v>
      </c>
      <c r="F47" s="176"/>
      <c r="G47" s="176"/>
      <c r="H47" s="176">
        <f>'実質公債費比率（分子）の構造'!M$47</f>
        <v>4167</v>
      </c>
      <c r="I47" s="176"/>
      <c r="J47" s="176"/>
      <c r="K47" s="176">
        <f>'実質公債費比率（分子）の構造'!N$47</f>
        <v>4500</v>
      </c>
      <c r="L47" s="176"/>
      <c r="M47" s="176"/>
      <c r="N47" s="176">
        <f>'実質公債費比率（分子）の構造'!O$47</f>
        <v>4833</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31595</v>
      </c>
      <c r="C49" s="176"/>
      <c r="D49" s="176"/>
      <c r="E49" s="176">
        <f>'実質公債費比率（分子）の構造'!L$45</f>
        <v>30558</v>
      </c>
      <c r="F49" s="176"/>
      <c r="G49" s="176"/>
      <c r="H49" s="176">
        <f>'実質公債費比率（分子）の構造'!M$45</f>
        <v>29596</v>
      </c>
      <c r="I49" s="176"/>
      <c r="J49" s="176"/>
      <c r="K49" s="176">
        <f>'実質公債費比率（分子）の構造'!N$45</f>
        <v>28964</v>
      </c>
      <c r="L49" s="176"/>
      <c r="M49" s="176"/>
      <c r="N49" s="176">
        <f>'実質公債費比率（分子）の構造'!O$45</f>
        <v>25816</v>
      </c>
      <c r="O49" s="176"/>
      <c r="P49" s="176"/>
    </row>
    <row r="50" spans="1:16" x14ac:dyDescent="0.15">
      <c r="A50" s="176" t="s">
        <v>73</v>
      </c>
      <c r="B50" s="176" t="e">
        <f>NA()</f>
        <v>#N/A</v>
      </c>
      <c r="C50" s="176">
        <f>IF(ISNUMBER('実質公債費比率（分子）の構造'!K$53),'実質公債費比率（分子）の構造'!K$53,NA())</f>
        <v>10021</v>
      </c>
      <c r="D50" s="176" t="e">
        <f>NA()</f>
        <v>#N/A</v>
      </c>
      <c r="E50" s="176" t="e">
        <f>NA()</f>
        <v>#N/A</v>
      </c>
      <c r="F50" s="176">
        <f>IF(ISNUMBER('実質公債費比率（分子）の構造'!L$53),'実質公債費比率（分子）の構造'!L$53,NA())</f>
        <v>9640</v>
      </c>
      <c r="G50" s="176" t="e">
        <f>NA()</f>
        <v>#N/A</v>
      </c>
      <c r="H50" s="176" t="e">
        <f>NA()</f>
        <v>#N/A</v>
      </c>
      <c r="I50" s="176">
        <f>IF(ISNUMBER('実質公債費比率（分子）の構造'!M$53),'実質公債費比率（分子）の構造'!M$53,NA())</f>
        <v>9497</v>
      </c>
      <c r="J50" s="176" t="e">
        <f>NA()</f>
        <v>#N/A</v>
      </c>
      <c r="K50" s="176" t="e">
        <f>NA()</f>
        <v>#N/A</v>
      </c>
      <c r="L50" s="176">
        <f>IF(ISNUMBER('実質公債費比率（分子）の構造'!N$53),'実質公債費比率（分子）の構造'!N$53,NA())</f>
        <v>8889</v>
      </c>
      <c r="M50" s="176" t="e">
        <f>NA()</f>
        <v>#N/A</v>
      </c>
      <c r="N50" s="176" t="e">
        <f>NA()</f>
        <v>#N/A</v>
      </c>
      <c r="O50" s="176">
        <f>IF(ISNUMBER('実質公債費比率（分子）の構造'!O$53),'実質公債費比率（分子）の構造'!O$53,NA())</f>
        <v>7868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344659</v>
      </c>
      <c r="E56" s="175"/>
      <c r="F56" s="175"/>
      <c r="G56" s="175">
        <f>'将来負担比率（分子）の構造'!J$52</f>
        <v>351547</v>
      </c>
      <c r="H56" s="175"/>
      <c r="I56" s="175"/>
      <c r="J56" s="175">
        <f>'将来負担比率（分子）の構造'!K$52</f>
        <v>362112</v>
      </c>
      <c r="K56" s="175"/>
      <c r="L56" s="175"/>
      <c r="M56" s="175">
        <f>'将来負担比率（分子）の構造'!L$52</f>
        <v>365009</v>
      </c>
      <c r="N56" s="175"/>
      <c r="O56" s="175"/>
      <c r="P56" s="175">
        <f>'将来負担比率（分子）の構造'!M$52</f>
        <v>365602</v>
      </c>
    </row>
    <row r="57" spans="1:16" x14ac:dyDescent="0.15">
      <c r="A57" s="175" t="s">
        <v>44</v>
      </c>
      <c r="B57" s="175"/>
      <c r="C57" s="175"/>
      <c r="D57" s="175">
        <f>'将来負担比率（分子）の構造'!I$51</f>
        <v>46091</v>
      </c>
      <c r="E57" s="175"/>
      <c r="F57" s="175"/>
      <c r="G57" s="175">
        <f>'将来負担比率（分子）の構造'!J$51</f>
        <v>42834</v>
      </c>
      <c r="H57" s="175"/>
      <c r="I57" s="175"/>
      <c r="J57" s="175">
        <f>'将来負担比率（分子）の構造'!K$51</f>
        <v>43049</v>
      </c>
      <c r="K57" s="175"/>
      <c r="L57" s="175"/>
      <c r="M57" s="175">
        <f>'将来負担比率（分子）の構造'!L$51</f>
        <v>41901</v>
      </c>
      <c r="N57" s="175"/>
      <c r="O57" s="175"/>
      <c r="P57" s="175">
        <f>'将来負担比率（分子）の構造'!M$51</f>
        <v>39027</v>
      </c>
    </row>
    <row r="58" spans="1:16" x14ac:dyDescent="0.15">
      <c r="A58" s="175" t="s">
        <v>43</v>
      </c>
      <c r="B58" s="175"/>
      <c r="C58" s="175"/>
      <c r="D58" s="175">
        <f>'将来負担比率（分子）の構造'!I$50</f>
        <v>77197</v>
      </c>
      <c r="E58" s="175"/>
      <c r="F58" s="175"/>
      <c r="G58" s="175">
        <f>'将来負担比率（分子）の構造'!J$50</f>
        <v>78539</v>
      </c>
      <c r="H58" s="175"/>
      <c r="I58" s="175"/>
      <c r="J58" s="175">
        <f>'将来負担比率（分子）の構造'!K$50</f>
        <v>75899</v>
      </c>
      <c r="K58" s="175"/>
      <c r="L58" s="175"/>
      <c r="M58" s="175">
        <f>'将来負担比率（分子）の構造'!L$50</f>
        <v>90642</v>
      </c>
      <c r="N58" s="175"/>
      <c r="O58" s="175"/>
      <c r="P58" s="175">
        <f>'将来負担比率（分子）の構造'!M$50</f>
        <v>93961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66422</v>
      </c>
      <c r="C62" s="175"/>
      <c r="D62" s="175"/>
      <c r="E62" s="175">
        <f>'将来負担比率（分子）の構造'!J$45</f>
        <v>64692</v>
      </c>
      <c r="F62" s="175"/>
      <c r="G62" s="175"/>
      <c r="H62" s="175">
        <f>'将来負担比率（分子）の構造'!K$45</f>
        <v>62937</v>
      </c>
      <c r="I62" s="175"/>
      <c r="J62" s="175"/>
      <c r="K62" s="175">
        <f>'将来負担比率（分子）の構造'!L$45</f>
        <v>62046</v>
      </c>
      <c r="L62" s="175"/>
      <c r="M62" s="175"/>
      <c r="N62" s="175">
        <f>'将来負担比率（分子）の構造'!M$45</f>
        <v>61162</v>
      </c>
      <c r="O62" s="175"/>
      <c r="P62" s="175"/>
    </row>
    <row r="63" spans="1:16" x14ac:dyDescent="0.15">
      <c r="A63" s="175" t="s">
        <v>36</v>
      </c>
      <c r="B63" s="175">
        <f>'将来負担比率（分子）の構造'!I$44</f>
        <v>41</v>
      </c>
      <c r="C63" s="175"/>
      <c r="D63" s="175"/>
      <c r="E63" s="175">
        <f>'将来負担比率（分子）の構造'!J$44</f>
        <v>29</v>
      </c>
      <c r="F63" s="175"/>
      <c r="G63" s="175"/>
      <c r="H63" s="175">
        <f>'将来負担比率（分子）の構造'!K$44</f>
        <v>18</v>
      </c>
      <c r="I63" s="175"/>
      <c r="J63" s="175"/>
      <c r="K63" s="175">
        <f>'将来負担比率（分子）の構造'!L$44</f>
        <v>6</v>
      </c>
      <c r="L63" s="175"/>
      <c r="M63" s="175"/>
      <c r="N63" s="175" t="str">
        <f>'将来負担比率（分子）の構造'!M$44</f>
        <v>-</v>
      </c>
      <c r="O63" s="175"/>
      <c r="P63" s="175"/>
    </row>
    <row r="64" spans="1:16" x14ac:dyDescent="0.15">
      <c r="A64" s="175" t="s">
        <v>35</v>
      </c>
      <c r="B64" s="175">
        <f>'将来負担比率（分子）の構造'!I$43</f>
        <v>70958</v>
      </c>
      <c r="C64" s="175"/>
      <c r="D64" s="175"/>
      <c r="E64" s="175">
        <f>'将来負担比率（分子）の構造'!J$43</f>
        <v>65344</v>
      </c>
      <c r="F64" s="175"/>
      <c r="G64" s="175"/>
      <c r="H64" s="175">
        <f>'将来負担比率（分子）の構造'!K$43</f>
        <v>60782</v>
      </c>
      <c r="I64" s="175"/>
      <c r="J64" s="175"/>
      <c r="K64" s="175">
        <f>'将来負担比率（分子）の構造'!L$43</f>
        <v>58256</v>
      </c>
      <c r="L64" s="175"/>
      <c r="M64" s="175"/>
      <c r="N64" s="175">
        <f>'将来負担比率（分子）の構造'!M$43</f>
        <v>58951</v>
      </c>
      <c r="O64" s="175"/>
      <c r="P64" s="175"/>
    </row>
    <row r="65" spans="1:16" x14ac:dyDescent="0.15">
      <c r="A65" s="175" t="s">
        <v>34</v>
      </c>
      <c r="B65" s="175">
        <f>'将来負担比率（分子）の構造'!I$42</f>
        <v>9466</v>
      </c>
      <c r="C65" s="175"/>
      <c r="D65" s="175"/>
      <c r="E65" s="175">
        <f>'将来負担比率（分子）の構造'!J$42</f>
        <v>10378</v>
      </c>
      <c r="F65" s="175"/>
      <c r="G65" s="175"/>
      <c r="H65" s="175">
        <f>'将来負担比率（分子）の構造'!K$42</f>
        <v>9673</v>
      </c>
      <c r="I65" s="175"/>
      <c r="J65" s="175"/>
      <c r="K65" s="175">
        <f>'将来負担比率（分子）の構造'!L$42</f>
        <v>8851</v>
      </c>
      <c r="L65" s="175"/>
      <c r="M65" s="175"/>
      <c r="N65" s="175">
        <f>'将来負担比率（分子）の構造'!M$42</f>
        <v>7971</v>
      </c>
      <c r="O65" s="175"/>
      <c r="P65" s="175"/>
    </row>
    <row r="66" spans="1:16" x14ac:dyDescent="0.15">
      <c r="A66" s="175" t="s">
        <v>33</v>
      </c>
      <c r="B66" s="175">
        <f>'将来負担比率（分子）の構造'!I$41</f>
        <v>281322</v>
      </c>
      <c r="C66" s="175"/>
      <c r="D66" s="175"/>
      <c r="E66" s="175">
        <f>'将来負担比率（分子）の構造'!J$41</f>
        <v>281621</v>
      </c>
      <c r="F66" s="175"/>
      <c r="G66" s="175"/>
      <c r="H66" s="175">
        <f>'将来負担比率（分子）の構造'!K$41</f>
        <v>286535</v>
      </c>
      <c r="I66" s="175"/>
      <c r="J66" s="175"/>
      <c r="K66" s="175">
        <f>'将来負担比率（分子）の構造'!L$41</f>
        <v>282919</v>
      </c>
      <c r="L66" s="175"/>
      <c r="M66" s="175"/>
      <c r="N66" s="175">
        <f>'将来負担比率（分子）の構造'!M$41</f>
        <v>286232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10767</v>
      </c>
      <c r="C72" s="179">
        <f>基金残高に係る経年分析!G55</f>
        <v>14482</v>
      </c>
      <c r="D72" s="179">
        <f>基金残高に係る経年分析!H55</f>
        <v>13798</v>
      </c>
    </row>
    <row r="73" spans="1:16" x14ac:dyDescent="0.15">
      <c r="A73" s="178" t="s">
        <v>80</v>
      </c>
      <c r="B73" s="179">
        <f>基金残高に係る経年分析!F56</f>
        <v>590</v>
      </c>
      <c r="C73" s="179">
        <f>基金残高に係る経年分析!G56</f>
        <v>678</v>
      </c>
      <c r="D73" s="179">
        <f>基金残高に係る経年分析!H56</f>
        <v>774</v>
      </c>
    </row>
    <row r="74" spans="1:16" x14ac:dyDescent="0.15">
      <c r="A74" s="178" t="s">
        <v>81</v>
      </c>
      <c r="B74" s="179">
        <f>基金残高に係る経年分析!F57</f>
        <v>31526</v>
      </c>
      <c r="C74" s="179">
        <f>基金残高に係る経年分析!G57</f>
        <v>37955</v>
      </c>
      <c r="D74" s="179">
        <f>基金残高に係る経年分析!H57</f>
        <v>36506</v>
      </c>
    </row>
  </sheetData>
  <sheetProtection algorithmName="SHA-512" hashValue="wlCp/teMR0RrhXwvkl5hdUbJp1aZO9keeAOhdDAPZtlJjXZ/WFX3j0/geItkNzqZezwkhGFrfJJOXhIIv1dBIg==" saltValue="SwxvAW0yhFNNxlXn/b2W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石野　慶</cp:lastModifiedBy>
  <cp:lastPrinted>2024-03-13T04:15:27Z</cp:lastPrinted>
  <dcterms:created xsi:type="dcterms:W3CDTF">2024-02-05T01:40:57Z</dcterms:created>
  <dcterms:modified xsi:type="dcterms:W3CDTF">2025-03-13T02:12:28Z</dcterms:modified>
  <cp:category/>
</cp:coreProperties>
</file>