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0046\Desktop\"/>
    </mc:Choice>
  </mc:AlternateContent>
  <bookViews>
    <workbookView xWindow="0" yWindow="0" windowWidth="15360" windowHeight="7635" tabRatio="821" firstSheet="8"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8" i="12" l="1"/>
  <c r="Q68" i="12"/>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<sst xmlns="http://schemas.openxmlformats.org/spreadsheetml/2006/main" count="1044" uniqueCount="631">
  <si>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</si>
  <si>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</si>
  <si>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</si>
  <si>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</si>
  <si>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</si>
  <si>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</si>
  <si>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</si>
  <si>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</si>
  <si>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</si>
  <si>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</si>
  <si>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</si>
  <si>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</si>
  <si>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</si>
  <si>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</si>
  <si>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</si>
  <si>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</si>
  <si>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</si>
  <si>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</si>
  <si>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</si>
  <si>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</si>
  <si>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</si>
  <si>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</si>
  <si>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</si>
  <si>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</si>
  <si>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</si>
  <si>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</si>
  <si>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</si>
  <si>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</si>
  <si>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</si>
  <si>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</si>
  <si>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</si>
  <si>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</si>
  <si>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</si>
  <si>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</si>
  <si>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</si>
  <si>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</si>
  <si>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</si>
  <si>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</si>
  <si>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</si>
  <si>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</si>
  <si>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</si>
  <si>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</si>
  <si>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</si>
  <si>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</si>
  <si>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</si>
  <si>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</si>
  <si>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</si>
  <si>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</si>
  <si>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</si>
  <si>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</si>
  <si>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</si>
  <si>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</si>
  <si>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</si>
  <si>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</si>
  <si>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</si>
  <si>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</si>
  <si>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</si>
  <si>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</si>
  <si>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</si>
  <si>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</si>
  <si>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</si>
  <si>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</si>
  <si>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</si>
  <si>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</si>
  <si>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</si>
  <si>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</si>
  <si>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</si>
  <si>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</si>
  <si>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</si>
  <si>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</si>
  <si>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</si>
  <si>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</si>
  <si>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</si>
  <si>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</si>
  <si>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</si>
  <si>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</si>
  <si>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</si>
  <si>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</si>
  <si>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</si>
  <si>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</si>
  <si>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</si>
  <si>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</si>
  <si>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</si>
  <si>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</si>
  <si>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</si>
  <si>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</si>
  <si>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</si>
  <si>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</si>
  <si>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</si>
  <si>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</si>
  <si>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</si>
  <si>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</si>
  <si>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</si>
  <si>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</si>
  <si>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</si>
  <si>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</si>
  <si>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</si>
  <si>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</si>
  <si>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</si>
  <si>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</si>
  <si>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</si>
  <si>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</si>
  <si>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</si>
  <si>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</si>
  <si>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</si>
  <si>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</si>
  <si>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</si>
  <si>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</si>
  <si>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</si>
  <si>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</si>
  <si>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</si>
  <si>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</si>
  <si>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</si>
  <si>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</si>
  <si>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</si>
  <si>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</si>
  <si>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</si>
  <si>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</si>
  <si>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</si>
  <si>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</si>
  <si>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</si>
  <si>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</si>
  <si>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</si>
  <si>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</si>
  <si>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</si>
  <si>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</si>
  <si>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</si>
  <si>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</si>
  <si>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</si>
  <si>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</si>
  <si>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</si>
  <si>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</si>
  <si>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</si>
  <si>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</si>
  <si>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</si>
  <si>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</si>
  <si>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</si>
  <si>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</si>
  <si>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</si>
  <si>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</si>
  <si>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</si>
  <si>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</si>
  <si>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</si>
  <si>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</si>
  <si>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</si>
  <si>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</si>
  <si>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</si>
  <si>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</si>
  <si>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</si>
  <si>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</si>
  <si>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</si>
  <si>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</si>
  <si>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</si>
  <si>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</si>
  <si>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</si>
  <si>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</si>
  <si>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</si>
  <si>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</si>
  <si>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</si>
  <si>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</si>
  <si>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</si>
  <si>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</si>
  <si>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</si>
  <si>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</si>
  <si>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</si>
  <si>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</si>
  <si>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</si>
  <si>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</si>
  <si>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</si>
  <si>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</si>
  <si>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</si>
  <si>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</si>
  <si>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</si>
  <si>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</si>
  <si>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</si>
  <si>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</si>
  <si>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</si>
  <si>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</si>
  <si>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</si>
  <si>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</si>
  <si>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</si>
  <si>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</si>
  <si>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</si>
  <si>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</si>
  <si>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</si>
  <si>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</si>
  <si>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</si>
  <si>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</si>
  <si>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</si>
  <si>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</si>
  <si>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</si>
  <si>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</si>
  <si>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</si>
  <si>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</si>
  <si>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</si>
  <si>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</si>
  <si>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</si>
  <si>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</si>
  <si>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</si>
  <si>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</si>
  <si>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</si>
  <si>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</si>
  <si>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</si>
  <si>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</si>
  <si>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</si>
  <si>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</si>
  <si>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</si>
  <si>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</si>
  <si>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</si>
  <si>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</si>
  <si>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</si>
  <si>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</si>
  <si>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</si>
  <si>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静岡県浜松市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</si>
  <si>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</si>
  <si>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</si>
  <si>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</si>
  <si>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</si>
  <si>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</si>
  <si>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</si>
  <si>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</si>
  <si>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</si>
  <si>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</si>
  <si>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</si>
  <si>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</si>
  <si>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</si>
  <si>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</si>
  <si>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</si>
  <si>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</si>
  <si>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</si>
  <si>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</si>
  <si>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</si>
  <si>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</si>
  <si>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</si>
  <si>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</si>
  <si>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</si>
  <si>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</si>
  <si>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</si>
  <si>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</si>
  <si>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</si>
  <si>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</si>
  <si>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</si>
  <si>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</si>
  <si>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</si>
  <si>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</si>
  <si>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</si>
  <si>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</si>
  <si>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</si>
  <si>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</si>
  <si>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</si>
  <si>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</si>
  <si>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</si>
  <si>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</si>
  <si>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</si>
  <si>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</si>
  <si>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</si>
  <si>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</si>
  <si>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</si>
  <si>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</si>
  <si>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</si>
  <si>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</si>
  <si>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</si>
  <si>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</si>
  <si>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</si>
  <si>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</si>
  <si>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</si>
  <si>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</si>
  <si>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</si>
  <si>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</si>
  <si>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</si>
  <si>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</si>
  <si>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</si>
  <si>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</si>
  <si>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</si>
  <si>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</si>
  <si>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</si>
  <si>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</si>
  <si>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</si>
  <si>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</si>
  <si>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</si>
  <si>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</si>
  <si>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</si>
  <si>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</si>
  <si>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</si>
  <si>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</si>
  <si>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</si>
  <si>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</si>
  <si>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</si>
  <si>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</si>
  <si>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</si>
  <si>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</si>
  <si>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</si>
  <si>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</si>
  <si>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</si>
  <si>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</si>
  <si>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</si>
  <si>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</si>
  <si>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</si>
  <si>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</si>
  <si>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</si>
  <si>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</si>
  <si>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</si>
  <si>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</si>
  <si>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</si>
  <si>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</si>
  <si>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</si>
  <si>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</si>
  <si>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</si>
  <si>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</si>
  <si>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</si>
  <si>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</si>
  <si>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</si>
  <si>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</si>
  <si>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</si>
  <si>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</si>
  <si>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</si>
  <si>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</si>
  <si>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</si>
  <si>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</si>
  <si>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</si>
  <si>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</si>
  <si>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</si>
  <si>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</si>
  <si>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</si>
  <si>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</si>
  <si>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</si>
  <si>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</si>
  <si>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</si>
  <si>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</si>
  <si>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</si>
  <si>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</si>
  <si>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</si>
  <si>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</si>
  <si>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</si>
  <si>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</si>
  <si>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</si>
  <si>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</si>
  <si>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</si>
  <si>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</si>
  <si>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</si>
  <si>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</si>
  <si>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</si>
  <si>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</si>
  <si>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</si>
  <si>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</si>
  <si>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</si>
  <si>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</si>
  <si>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</si>
  <si>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</si>
  <si>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</si>
  <si>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</si>
  <si>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</si>
  <si>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</si>
  <si>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</si>
  <si>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</si>
  <si>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</si>
  <si>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</si>
  <si>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</si>
  <si>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</si>
  <si>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</si>
  <si>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</si>
  <si>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</si>
  <si>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</si>
  <si>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</si>
  <si>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</si>
  <si>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</si>
  <si>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</si>
  <si>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</si>
  <si>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静岡県浜松市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</si>
  <si>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</si>
  <si>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</si>
  <si>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</si>
  <si>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</si>
  <si>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</si>
  <si>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</si>
  <si>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</si>
  <si>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</si>
  <si>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</si>
  <si>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</si>
  <si>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</si>
  <si>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</si>
  <si>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</si>
  <si>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</si>
  <si>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</si>
  <si>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</si>
  <si>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</si>
  <si>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</si>
  <si>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</si>
  <si>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</si>
  <si>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</si>
  <si>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公共用地取得事業</t>
    <phoneticPr fontId="5"/>
  </si>
  <si>
    <t>育英事業</t>
    <phoneticPr fontId="5"/>
  </si>
  <si>
    <t>学童等災害共済事業</t>
    <phoneticPr fontId="5"/>
  </si>
  <si>
    <t>公債管理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</si>
  <si>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</si>
  <si>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</si>
  <si>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</si>
  <si>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</si>
  <si>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</si>
  <si>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</si>
  <si>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</si>
  <si>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</si>
  <si>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</si>
  <si>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</si>
  <si>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</si>
  <si>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</si>
  <si>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</si>
  <si>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</si>
  <si>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</si>
  <si>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</si>
  <si>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</si>
  <si>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</si>
  <si>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</si>
  <si>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</si>
  <si>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</si>
  <si>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</si>
  <si>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</si>
  <si>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法適用企業</t>
    <phoneticPr fontId="5"/>
  </si>
  <si>
    <t>下水道事業</t>
    <phoneticPr fontId="5"/>
  </si>
  <si>
    <t>と畜場・市場事業</t>
    <phoneticPr fontId="5"/>
  </si>
  <si>
    <t>-</t>
    <phoneticPr fontId="5"/>
  </si>
  <si>
    <t>法非適用企業</t>
    <phoneticPr fontId="5"/>
  </si>
  <si>
    <t>農業集落排水事業</t>
    <phoneticPr fontId="5"/>
  </si>
  <si>
    <t>-</t>
    <phoneticPr fontId="5"/>
  </si>
  <si>
    <t>中央卸売市場事業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</si>
  <si>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</si>
  <si>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</si>
  <si>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</si>
  <si>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</si>
  <si>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</si>
  <si>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</si>
  <si>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</si>
  <si>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</si>
  <si>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</si>
  <si>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</si>
  <si>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</si>
  <si>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</si>
  <si>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</si>
  <si>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</si>
  <si>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</si>
  <si>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</si>
  <si>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</si>
  <si>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</si>
  <si>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</si>
  <si>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</si>
  <si>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</si>
  <si>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</si>
  <si>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</si>
  <si>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</si>
  <si>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</si>
  <si>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</si>
  <si>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</si>
  <si>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</si>
  <si>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</si>
  <si>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</si>
  <si>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</si>
  <si>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</si>
  <si>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</si>
  <si>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</si>
  <si>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</si>
  <si>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</si>
  <si>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</si>
  <si>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</si>
  <si>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</si>
  <si>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</si>
  <si>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</si>
  <si>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</si>
  <si>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</si>
  <si>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</si>
  <si>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</si>
  <si>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</si>
  <si>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</si>
  <si>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</si>
  <si>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</si>
  <si>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</si>
  <si>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</si>
  <si>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</si>
  <si>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</si>
  <si>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</si>
  <si>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</si>
  <si>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</si>
  <si>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</si>
  <si>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</si>
  <si>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</si>
  <si>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</si>
  <si>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</si>
  <si>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</si>
  <si>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</si>
  <si>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</si>
  <si>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</si>
  <si>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</si>
  <si>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</si>
  <si>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</si>
  <si>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</si>
  <si>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</si>
  <si>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</si>
  <si>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農業集落排水事業会計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</si>
  <si>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</si>
  <si>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</si>
  <si>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</si>
  <si>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</si>
  <si>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</si>
  <si>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</si>
  <si>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</si>
  <si>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</si>
  <si>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</si>
  <si>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</si>
  <si>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</si>
  <si>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</si>
  <si>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</si>
  <si>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</si>
  <si>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</si>
  <si>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</si>
  <si>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</si>
  <si>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</si>
  <si>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</si>
  <si>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</si>
  <si>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</si>
  <si>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</si>
  <si>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</si>
  <si>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</si>
  <si>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</si>
  <si>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</si>
  <si>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</si>
  <si>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</si>
  <si>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</si>
  <si>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</si>
  <si>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</si>
  <si>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</si>
  <si>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</si>
  <si>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</si>
  <si>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</si>
  <si>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</si>
  <si>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</si>
  <si>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</si>
  <si>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</si>
  <si>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</si>
  <si>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</si>
  <si>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</si>
  <si>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</si>
  <si>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</si>
  <si>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</si>
  <si>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</si>
  <si>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</si>
  <si>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</si>
  <si>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</si>
  <si>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</si>
  <si>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</si>
  <si>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</si>
  <si>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</si>
  <si>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</si>
  <si>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</si>
  <si>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</si>
  <si>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</si>
  <si>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</si>
  <si>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</si>
  <si>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</si>
  <si>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</si>
  <si>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</si>
  <si>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</si>
  <si>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</si>
  <si>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</si>
  <si>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</si>
  <si>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</si>
  <si>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</si>
  <si>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</si>
  <si>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</si>
  <si>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</si>
  <si>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</si>
  <si>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</si>
  <si>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</si>
  <si>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</si>
  <si>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</si>
  <si>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</si>
  <si>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</si>
  <si>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</si>
  <si>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</si>
  <si>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</si>
  <si>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</si>
  <si>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</si>
  <si>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</si>
  <si>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</si>
  <si>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</si>
  <si>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0.39</t>
  </si>
  <si>
    <t>▲ 0.19</t>
  </si>
  <si>
    <t>▲ 0.21</t>
  </si>
  <si>
    <t>▲ 1.76</t>
  </si>
  <si>
    <t>▲ 0.11</t>
  </si>
  <si>
    <t>水道事業</t>
  </si>
  <si>
    <t>一般会計</t>
  </si>
  <si>
    <t>下水道事業</t>
  </si>
  <si>
    <t>国民健康保険事業</t>
  </si>
  <si>
    <t>病院事業</t>
  </si>
  <si>
    <t>介護保険事業</t>
  </si>
  <si>
    <t>小型自動車競走事業</t>
  </si>
  <si>
    <t>母子父子寡婦福祉資金貸付事業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</si>
  <si>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</si>
  <si>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</si>
  <si>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</si>
  <si>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</si>
  <si>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</si>
  <si>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</si>
  <si>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</si>
  <si>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</si>
  <si>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</si>
  <si>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</si>
  <si>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浜名湖競艇企業団</t>
    <rPh sb="0" eb="3">
      <t>ハマナコ</t>
    </rPh>
    <rPh sb="3" eb="5">
      <t>キョウテイ</t>
    </rPh>
    <rPh sb="5" eb="7">
      <t>キギョウ</t>
    </rPh>
    <rPh sb="7" eb="8">
      <t>ダン</t>
    </rPh>
    <phoneticPr fontId="2"/>
  </si>
  <si>
    <t>養護老人ホームとよおか管理組合</t>
    <rPh sb="0" eb="2">
      <t>ヨウゴ</t>
    </rPh>
    <rPh sb="2" eb="4">
      <t>ロウジン</t>
    </rPh>
    <rPh sb="11" eb="13">
      <t>カンリ</t>
    </rPh>
    <rPh sb="13" eb="15">
      <t>クミアイ</t>
    </rPh>
    <phoneticPr fontId="2"/>
  </si>
  <si>
    <t>浜名学園組合</t>
    <rPh sb="0" eb="2">
      <t>ハマナ</t>
    </rPh>
    <rPh sb="2" eb="4">
      <t>ガクエン</t>
    </rPh>
    <rPh sb="4" eb="6">
      <t>クミアイ</t>
    </rPh>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</si>
  <si>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</si>
  <si>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
  </si>
  <si>
    <t>静岡地方税滞納整理機構</t>
    <rPh sb="0" eb="2">
      <t>シズオカ</t>
    </rPh>
    <rPh sb="2" eb="4">
      <t>チホウ</t>
    </rPh>
    <rPh sb="4" eb="5">
      <t>ゼイ</t>
    </rPh>
    <rPh sb="5" eb="7">
      <t>タイノウ</t>
    </rPh>
    <rPh sb="7" eb="9">
      <t>セイリ</t>
    </rPh>
    <rPh sb="9" eb="11">
      <t>キコウ</t>
    </rPh>
    <phoneticPr fontId="2"/>
  </si>
  <si>
    <t>（公益財団法人）浜松国際交流協会</t>
    <rPh sb="1" eb="3">
      <t>コウエキ</t>
    </rPh>
    <rPh sb="3" eb="5">
      <t>ザイダン</t>
    </rPh>
    <rPh sb="5" eb="7">
      <t>ホウジン</t>
    </rPh>
    <rPh sb="8" eb="10">
      <t>ハママツ</t>
    </rPh>
    <rPh sb="10" eb="12">
      <t>コクサイ</t>
    </rPh>
    <rPh sb="12" eb="14">
      <t>コウリュウ</t>
    </rPh>
    <rPh sb="14" eb="16">
      <t>キョウカイ</t>
    </rPh>
    <phoneticPr fontId="2"/>
  </si>
  <si>
    <t>（公益財団法人）浜松市文化振興財団</t>
    <rPh sb="1" eb="3">
      <t>コウエキ</t>
    </rPh>
    <rPh sb="3" eb="5">
      <t>ザイダン</t>
    </rPh>
    <rPh sb="5" eb="7">
      <t>ホウジン</t>
    </rPh>
    <rPh sb="8" eb="10">
      <t>ハママツ</t>
    </rPh>
    <rPh sb="10" eb="11">
      <t>シ</t>
    </rPh>
    <rPh sb="11" eb="13">
      <t>ブンカ</t>
    </rPh>
    <rPh sb="13" eb="15">
      <t>シンコウ</t>
    </rPh>
    <rPh sb="15" eb="17">
      <t>ザイダン</t>
    </rPh>
    <phoneticPr fontId="2"/>
  </si>
  <si>
    <t>（公益財団法人）浜松市社会福祉協議会</t>
    <rPh sb="1" eb="3">
      <t>コウエキ</t>
    </rPh>
    <rPh sb="3" eb="5">
      <t>ザイダン</t>
    </rPh>
    <rPh sb="5" eb="7">
      <t>ホウジン</t>
    </rPh>
    <rPh sb="8" eb="11">
      <t>ハママツシ</t>
    </rPh>
    <rPh sb="11" eb="13">
      <t>シャカイ</t>
    </rPh>
    <rPh sb="13" eb="15">
      <t>フクシ</t>
    </rPh>
    <rPh sb="15" eb="18">
      <t>キョウギカイ</t>
    </rPh>
    <phoneticPr fontId="2"/>
  </si>
  <si>
    <t>（公益財団法人）浜松市シルバー人材センター</t>
    <rPh sb="1" eb="3">
      <t>コウエキ</t>
    </rPh>
    <rPh sb="3" eb="5">
      <t>ザイダン</t>
    </rPh>
    <rPh sb="5" eb="7">
      <t>ホウジン</t>
    </rPh>
    <rPh sb="8" eb="11">
      <t>ハママツシ</t>
    </rPh>
    <rPh sb="15" eb="17">
      <t>ジンザイ</t>
    </rPh>
    <phoneticPr fontId="2"/>
  </si>
  <si>
    <t>（社会福祉法人）浜松市社会福祉事業団</t>
    <rPh sb="1" eb="3">
      <t>シャカイ</t>
    </rPh>
    <rPh sb="3" eb="5">
      <t>フクシ</t>
    </rPh>
    <rPh sb="5" eb="7">
      <t>ホウジン</t>
    </rPh>
    <rPh sb="8" eb="11">
      <t>ハママツシ</t>
    </rPh>
    <rPh sb="11" eb="13">
      <t>シャカイ</t>
    </rPh>
    <rPh sb="13" eb="15">
      <t>フクシ</t>
    </rPh>
    <rPh sb="15" eb="18">
      <t>ジギョウダン</t>
    </rPh>
    <phoneticPr fontId="2"/>
  </si>
  <si>
    <t>（公益財団法人）浜松市医療公社</t>
    <rPh sb="1" eb="3">
      <t>コウエキ</t>
    </rPh>
    <rPh sb="3" eb="5">
      <t>ザイダン</t>
    </rPh>
    <rPh sb="5" eb="7">
      <t>ホウジン</t>
    </rPh>
    <rPh sb="8" eb="11">
      <t>ハママツシ</t>
    </rPh>
    <rPh sb="11" eb="13">
      <t>イリョウ</t>
    </rPh>
    <rPh sb="13" eb="15">
      <t>コウシャ</t>
    </rPh>
    <phoneticPr fontId="2"/>
  </si>
  <si>
    <t>（一般財団法人）浜松市清掃公社</t>
    <rPh sb="1" eb="3">
      <t>イッパン</t>
    </rPh>
    <rPh sb="3" eb="5">
      <t>ザイダン</t>
    </rPh>
    <rPh sb="5" eb="7">
      <t>ホウジン</t>
    </rPh>
    <rPh sb="8" eb="11">
      <t>ハママツシ</t>
    </rPh>
    <rPh sb="11" eb="13">
      <t>セイソウ</t>
    </rPh>
    <rPh sb="13" eb="15">
      <t>コウシャ</t>
    </rPh>
    <phoneticPr fontId="2"/>
  </si>
  <si>
    <t>（公益財団法人）浜松地域イノベーション推進機構</t>
    <rPh sb="1" eb="3">
      <t>コウエキ</t>
    </rPh>
    <rPh sb="3" eb="5">
      <t>ザイダン</t>
    </rPh>
    <rPh sb="5" eb="7">
      <t>ホウジン</t>
    </rPh>
    <rPh sb="8" eb="10">
      <t>ハママツ</t>
    </rPh>
    <rPh sb="10" eb="12">
      <t>チイキ</t>
    </rPh>
    <rPh sb="19" eb="21">
      <t>スイシン</t>
    </rPh>
    <rPh sb="21" eb="23">
      <t>キコウ</t>
    </rPh>
    <phoneticPr fontId="2"/>
  </si>
  <si>
    <t>（公益財団法人）浜松市勤労福祉協会</t>
    <rPh sb="1" eb="3">
      <t>コウエキ</t>
    </rPh>
    <rPh sb="3" eb="5">
      <t>ザイダン</t>
    </rPh>
    <rPh sb="5" eb="7">
      <t>ホウジン</t>
    </rPh>
    <rPh sb="8" eb="11">
      <t>ハママツシ</t>
    </rPh>
    <rPh sb="11" eb="13">
      <t>キンロウ</t>
    </rPh>
    <rPh sb="13" eb="15">
      <t>フクシ</t>
    </rPh>
    <rPh sb="15" eb="17">
      <t>キョウカイ</t>
    </rPh>
    <phoneticPr fontId="2"/>
  </si>
  <si>
    <t>（公益財団法人）浜松市花みどり振興財団</t>
    <rPh sb="1" eb="3">
      <t>コウエキ</t>
    </rPh>
    <rPh sb="3" eb="5">
      <t>ザイダン</t>
    </rPh>
    <rPh sb="5" eb="7">
      <t>ホウジン</t>
    </rPh>
    <rPh sb="8" eb="10">
      <t>ハママツ</t>
    </rPh>
    <rPh sb="10" eb="11">
      <t>シ</t>
    </rPh>
    <rPh sb="11" eb="12">
      <t>ハナ</t>
    </rPh>
    <rPh sb="15" eb="17">
      <t>シンコウ</t>
    </rPh>
    <rPh sb="17" eb="19">
      <t>ザイダン</t>
    </rPh>
    <phoneticPr fontId="2"/>
  </si>
  <si>
    <t>（株式会社）なゆた浜北</t>
    <rPh sb="1" eb="5">
      <t>カブシキガイシャ</t>
    </rPh>
    <rPh sb="9" eb="11">
      <t>ハマキタ</t>
    </rPh>
    <phoneticPr fontId="2"/>
  </si>
  <si>
    <t>（一般財団法人）浜松まちづくり公社</t>
    <rPh sb="1" eb="3">
      <t>イッパン</t>
    </rPh>
    <rPh sb="3" eb="5">
      <t>ザイダン</t>
    </rPh>
    <rPh sb="5" eb="7">
      <t>ホウジン</t>
    </rPh>
    <rPh sb="8" eb="10">
      <t>ハママツ</t>
    </rPh>
    <rPh sb="15" eb="17">
      <t>コウシャ</t>
    </rPh>
    <phoneticPr fontId="2"/>
  </si>
  <si>
    <t>-</t>
    <phoneticPr fontId="2"/>
  </si>
  <si>
    <t>(新型コロナウイルス感染症対策貸付金利子助成事業基金(R02年度末現在))</t>
    <phoneticPr fontId="5"/>
  </si>
  <si>
    <t>(資産管理基金(R02年度末現在))</t>
    <phoneticPr fontId="5"/>
  </si>
  <si>
    <t>(文化振興基金(R02年度末現在))</t>
    <phoneticPr fontId="5"/>
  </si>
  <si>
    <t>(商工業振興施設整備基金(R02年度末現在))</t>
    <phoneticPr fontId="5"/>
  </si>
  <si>
    <t>(天竜浜名湖鉄道経営助成基金(R02年度末現在))</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</si>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</sst>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B576-41E3-8658-E9A1E4E70F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64501</c:v>
                </c:pt>
                <c:pt idx="1">
                  <c:v>54626</c:v>
                </c:pt>
                <c:pt idx="2">
                  <c:v>52492</c:v>
                </c:pt>
                <c:pt idx="3">
                  <c:v>70651</c:v>
                </c:pt>
                <c:pt idx="4">
                  <c:v>70574</c:v>
                </c:pt>
              </c:numCache>
            </c:numRef>
          </c:val>
          <c:smooth val="0"/>
          <c:extLst>
            <c:ext xmlns:c16="http://schemas.microsoft.com/office/drawing/2014/chart" uri="{C3380CC4-5D6E-409C-BE32-E72D297353CC}">
              <c16:uniqueId val="{00000001-B576-41E3-8658-E9A1E4E70F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3.87</c:v>
                </c:pt>
                <c:pt idx="1">
                  <c:v>3.11</c:v>
                </c:pt>
                <c:pt idx="2">
                  <c:v>2.83</c:v>
                </c:pt>
                <c:pt idx="3">
                  <c:v>2.79</c:v>
                </c:pt>
                <c:pt idx="4">
                  <c:v>3</c:v>
                </c:pt>
              </c:numCache>
            </c:numRef>
          </c:val>
          <c:extLst>
            <c:ext xmlns:c16="http://schemas.microsoft.com/office/drawing/2014/chart" uri="{C3380CC4-5D6E-409C-BE32-E72D297353CC}">
              <c16:uniqueId val="{00000000-ED9F-45E9-BB7E-402101404A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8.5</c:v>
                </c:pt>
                <c:pt idx="1">
                  <c:v>7.28</c:v>
                </c:pt>
                <c:pt idx="2">
                  <c:v>7.15</c:v>
                </c:pt>
                <c:pt idx="3">
                  <c:v>5.42</c:v>
                </c:pt>
                <c:pt idx="4">
                  <c:v>4.9800000000000004</c:v>
                </c:pt>
              </c:numCache>
            </c:numRef>
          </c:val>
          <c:extLst>
            <c:ext xmlns:c16="http://schemas.microsoft.com/office/drawing/2014/chart" uri="{C3380CC4-5D6E-409C-BE32-E72D297353CC}">
              <c16:uniqueId val="{00000001-ED9F-45E9-BB7E-402101404A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-0.39</c:v>
                </c:pt>
                <c:pt idx="1">
                  <c:v>-0.19</c:v>
                </c:pt>
                <c:pt idx="2">
                  <c:v>-0.21</c:v>
                </c:pt>
                <c:pt idx="3">
                  <c:v>-1.76</c:v>
                </c:pt>
                <c:pt idx="4">
                  <c:v>-0.11</c:v>
                </c:pt>
              </c:numCache>
            </c:numRef>
          </c:val>
          <c:smooth val="0"/>
          <c:extLst>
            <c:ext xmlns:c16="http://schemas.microsoft.com/office/drawing/2014/chart" uri="{C3380CC4-5D6E-409C-BE32-E72D297353CC}">
              <c16:uniqueId val="{00000002-ED9F-45E9-BB7E-402101404A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0.13</c:v>
                </c:pt>
                <c:pt idx="2">
                  <c:v>#N/A</c:v>
                </c:pt>
                <c:pt idx="3">
                  <c:v>0.04</c:v>
                </c:pt>
                <c:pt idx="4">
                  <c:v>#N/A</c:v>
                </c:pt>
                <c:pt idx="5">
                  <c:v>0.06</c:v>
                </c:pt>
                <c:pt idx="6">
                  <c:v>#N/A</c:v>
                </c:pt>
                <c:pt idx="7">
                  <c:v>0.03</c:v>
                </c:pt>
                <c:pt idx="8">
                  <c:v>#N/A</c:v>
                </c:pt>
                <c:pt idx="9">
                  <c:v>0.03</c:v>
                </c:pt>
              </c:numCache>
            </c:numRef>
          </c:val>
          <c:extLst>
            <c:ext xmlns:c16="http://schemas.microsoft.com/office/drawing/2014/chart" uri="{C3380CC4-5D6E-409C-BE32-E72D297353CC}">
              <c16:uniqueId val="{00000000-0389-43F4-A888-5F00EFBB78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89-43F4-A888-5F00EFBB78A9}"/>
            </c:ext>
          </c:extLst>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2-0389-43F4-A888-5F00EFBB78A9}"/>
            </c:ext>
          </c:extLst>
        </c:ser>
        <c:ser>
          <c:idx val="3"/>
          <c:order val="3"/>
          <c:tx>
            <c:strRef>
              <c:f>データシート!$A$30</c:f>
              <c:strCache>
                <c:ptCount val="1"/>
                <c:pt idx="0">
                  <c:v>小型自動車競走事業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0.37</c:v>
                </c:pt>
                <c:pt idx="2">
                  <c:v>#N/A</c:v>
                </c:pt>
                <c:pt idx="3">
                  <c:v>0.32</c:v>
                </c:pt>
                <c:pt idx="4">
                  <c:v>#N/A</c:v>
                </c:pt>
                <c:pt idx="5">
                  <c:v>0.32</c:v>
                </c:pt>
                <c:pt idx="6">
                  <c:v>#N/A</c:v>
                </c:pt>
                <c:pt idx="7">
                  <c:v>0.32</c:v>
                </c:pt>
                <c:pt idx="8">
                  <c:v>#N/A</c:v>
                </c:pt>
                <c:pt idx="9">
                  <c:v>0.32</c:v>
                </c:pt>
              </c:numCache>
            </c:numRef>
          </c:val>
          <c:extLst>
            <c:ext xmlns:c16="http://schemas.microsoft.com/office/drawing/2014/chart" uri="{C3380CC4-5D6E-409C-BE32-E72D297353CC}">
              <c16:uniqueId val="{00000003-0389-43F4-A888-5F00EFBB78A9}"/>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1.21</c:v>
                </c:pt>
                <c:pt idx="2">
                  <c:v>#N/A</c:v>
                </c:pt>
                <c:pt idx="3">
                  <c:v>0.24</c:v>
                </c:pt>
                <c:pt idx="4">
                  <c:v>#N/A</c:v>
                </c:pt>
                <c:pt idx="5">
                  <c:v>0.57999999999999996</c:v>
                </c:pt>
                <c:pt idx="6">
                  <c:v>#N/A</c:v>
                </c:pt>
                <c:pt idx="7">
                  <c:v>0.33</c:v>
                </c:pt>
                <c:pt idx="8">
                  <c:v>#N/A</c:v>
                </c:pt>
                <c:pt idx="9">
                  <c:v>0.38</c:v>
                </c:pt>
              </c:numCache>
            </c:numRef>
          </c:val>
          <c:extLst>
            <c:ext xmlns:c16="http://schemas.microsoft.com/office/drawing/2014/chart" uri="{C3380CC4-5D6E-409C-BE32-E72D297353CC}">
              <c16:uniqueId val="{00000004-0389-43F4-A888-5F00EFBB78A9}"/>
            </c:ext>
          </c:extLst>
        </c:ser>
        <c:ser>
          <c:idx val="5"/>
          <c:order val="5"/>
          <c:tx>
            <c:strRef>
              <c:f>データシート!$A$32</c:f>
              <c:strCache>
                <c:ptCount val="1"/>
                <c:pt idx="0">
                  <c:v>病院事業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1.55</c:v>
                </c:pt>
                <c:pt idx="2">
                  <c:v>#N/A</c:v>
                </c:pt>
                <c:pt idx="3">
                  <c:v>1.35</c:v>
                </c:pt>
                <c:pt idx="4">
                  <c:v>#N/A</c:v>
                </c:pt>
                <c:pt idx="5">
                  <c:v>1.45</c:v>
                </c:pt>
                <c:pt idx="6">
                  <c:v>#N/A</c:v>
                </c:pt>
                <c:pt idx="7">
                  <c:v>1.45</c:v>
                </c:pt>
                <c:pt idx="8">
                  <c:v>#N/A</c:v>
                </c:pt>
                <c:pt idx="9">
                  <c:v>1.34</c:v>
                </c:pt>
              </c:numCache>
            </c:numRef>
          </c:val>
          <c:extLst>
            <c:ext xmlns:c16="http://schemas.microsoft.com/office/drawing/2014/chart" uri="{C3380CC4-5D6E-409C-BE32-E72D297353CC}">
              <c16:uniqueId val="{00000005-0389-43F4-A888-5F00EFBB78A9}"/>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0.47</c:v>
                </c:pt>
                <c:pt idx="2">
                  <c:v>#N/A</c:v>
                </c:pt>
                <c:pt idx="3">
                  <c:v>1.58</c:v>
                </c:pt>
                <c:pt idx="4">
                  <c:v>#N/A</c:v>
                </c:pt>
                <c:pt idx="5">
                  <c:v>0.79</c:v>
                </c:pt>
                <c:pt idx="6">
                  <c:v>#N/A</c:v>
                </c:pt>
                <c:pt idx="7">
                  <c:v>0.87</c:v>
                </c:pt>
                <c:pt idx="8">
                  <c:v>#N/A</c:v>
                </c:pt>
                <c:pt idx="9">
                  <c:v>1.37</c:v>
                </c:pt>
              </c:numCache>
            </c:numRef>
          </c:val>
          <c:extLst>
            <c:ext xmlns:c16="http://schemas.microsoft.com/office/drawing/2014/chart" uri="{C3380CC4-5D6E-409C-BE32-E72D297353CC}">
              <c16:uniqueId val="{00000006-0389-43F4-A888-5F00EFBB78A9}"/>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1.01</c:v>
                </c:pt>
                <c:pt idx="2">
                  <c:v>#N/A</c:v>
                </c:pt>
                <c:pt idx="3">
                  <c:v>1.28</c:v>
                </c:pt>
                <c:pt idx="4">
                  <c:v>#N/A</c:v>
                </c:pt>
                <c:pt idx="5">
                  <c:v>1.42</c:v>
                </c:pt>
                <c:pt idx="6">
                  <c:v>#N/A</c:v>
                </c:pt>
                <c:pt idx="7">
                  <c:v>1.95</c:v>
                </c:pt>
                <c:pt idx="8">
                  <c:v>#N/A</c:v>
                </c:pt>
                <c:pt idx="9">
                  <c:v>2.34</c:v>
                </c:pt>
              </c:numCache>
            </c:numRef>
          </c:val>
          <c:extLst>
            <c:ext xmlns:c16="http://schemas.microsoft.com/office/drawing/2014/chart" uri="{C3380CC4-5D6E-409C-BE32-E72D297353CC}">
              <c16:uniqueId val="{00000007-0389-43F4-A888-5F00EFBB78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3.82</c:v>
                </c:pt>
                <c:pt idx="2">
                  <c:v>#N/A</c:v>
                </c:pt>
                <c:pt idx="3">
                  <c:v>3.08</c:v>
                </c:pt>
                <c:pt idx="4">
                  <c:v>#N/A</c:v>
                </c:pt>
                <c:pt idx="5">
                  <c:v>2.81</c:v>
                </c:pt>
                <c:pt idx="6">
                  <c:v>#N/A</c:v>
                </c:pt>
                <c:pt idx="7">
                  <c:v>2.76</c:v>
                </c:pt>
                <c:pt idx="8">
                  <c:v>#N/A</c:v>
                </c:pt>
                <c:pt idx="9">
                  <c:v>2.96</c:v>
                </c:pt>
              </c:numCache>
            </c:numRef>
          </c:val>
          <c:extLst>
            <c:ext xmlns:c16="http://schemas.microsoft.com/office/drawing/2014/chart" uri="{C3380CC4-5D6E-409C-BE32-E72D297353CC}">
              <c16:uniqueId val="{00000008-0389-43F4-A888-5F00EFBB78A9}"/>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7.24</c:v>
                </c:pt>
                <c:pt idx="2">
                  <c:v>#N/A</c:v>
                </c:pt>
                <c:pt idx="3">
                  <c:v>6.02</c:v>
                </c:pt>
                <c:pt idx="4">
                  <c:v>#N/A</c:v>
                </c:pt>
                <c:pt idx="5">
                  <c:v>5.66</c:v>
                </c:pt>
                <c:pt idx="6">
                  <c:v>#N/A</c:v>
                </c:pt>
                <c:pt idx="7">
                  <c:v>5.31</c:v>
                </c:pt>
                <c:pt idx="8">
                  <c:v>#N/A</c:v>
                </c:pt>
                <c:pt idx="9">
                  <c:v>4.74</c:v>
                </c:pt>
              </c:numCache>
            </c:numRef>
          </c:val>
          <c:extLst>
            <c:ext xmlns:c16="http://schemas.microsoft.com/office/drawing/2014/chart" uri="{C3380CC4-5D6E-409C-BE32-E72D297353CC}">
              <c16:uniqueId val="{00000009-0389-43F4-A888-5F00EFBB78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31638</c:v>
                </c:pt>
                <c:pt idx="5">
                  <c:v>32129</c:v>
                </c:pt>
                <c:pt idx="8">
                  <c:v>31905</c:v>
                </c:pt>
                <c:pt idx="11">
                  <c:v>31398</c:v>
                </c:pt>
                <c:pt idx="14">
                  <c:v>30841</c:v>
                </c:pt>
              </c:numCache>
            </c:numRef>
          </c:val>
          <c:extLst>
            <c:ext xmlns:c16="http://schemas.microsoft.com/office/drawing/2014/chart" uri="{C3380CC4-5D6E-409C-BE32-E72D297353CC}">
              <c16:uniqueId val="{00000000-95D5-418F-8032-9431494651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D5-418F-8032-9431494651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1194</c:v>
                </c:pt>
                <c:pt idx="3">
                  <c:v>1041</c:v>
                </c:pt>
                <c:pt idx="6">
                  <c:v>1045</c:v>
                </c:pt>
                <c:pt idx="9">
                  <c:v>982</c:v>
                </c:pt>
                <c:pt idx="12">
                  <c:v>1347</c:v>
                </c:pt>
              </c:numCache>
            </c:numRef>
          </c:val>
          <c:extLst>
            <c:ext xmlns:c16="http://schemas.microsoft.com/office/drawing/2014/chart" uri="{C3380CC4-5D6E-409C-BE32-E72D297353CC}">
              <c16:uniqueId val="{00000002-95D5-418F-8032-9431494651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1</c:v>
                </c:pt>
                <c:pt idx="6">
                  <c:v>1</c:v>
                </c:pt>
                <c:pt idx="9">
                  <c:v>1</c:v>
                </c:pt>
                <c:pt idx="12">
                  <c:v>1</c:v>
                </c:pt>
              </c:numCache>
            </c:numRef>
          </c:val>
          <c:extLst>
            <c:ext xmlns:c16="http://schemas.microsoft.com/office/drawing/2014/chart" uri="{C3380CC4-5D6E-409C-BE32-E72D297353CC}">
              <c16:uniqueId val="{00000003-95D5-418F-8032-9431494651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6494</c:v>
                </c:pt>
                <c:pt idx="3">
                  <c:v>6185</c:v>
                </c:pt>
                <c:pt idx="6">
                  <c:v>5618</c:v>
                </c:pt>
                <c:pt idx="9">
                  <c:v>5497</c:v>
                </c:pt>
                <c:pt idx="12">
                  <c:v>5227</c:v>
                </c:pt>
              </c:numCache>
            </c:numRef>
          </c:val>
          <c:extLst>
            <c:ext xmlns:c16="http://schemas.microsoft.com/office/drawing/2014/chart" uri="{C3380CC4-5D6E-409C-BE32-E72D297353CC}">
              <c16:uniqueId val="{00000004-95D5-418F-8032-9431494651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3000</c:v>
                </c:pt>
                <c:pt idx="3">
                  <c:v>3333</c:v>
                </c:pt>
                <c:pt idx="6">
                  <c:v>3667</c:v>
                </c:pt>
                <c:pt idx="9">
                  <c:v>4000</c:v>
                </c:pt>
                <c:pt idx="12">
                  <c:v>4167</c:v>
                </c:pt>
              </c:numCache>
            </c:numRef>
          </c:val>
          <c:extLst>
            <c:ext xmlns:c16="http://schemas.microsoft.com/office/drawing/2014/chart" uri="{C3380CC4-5D6E-409C-BE32-E72D297353CC}">
              <c16:uniqueId val="{00000005-95D5-418F-8032-9431494651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D5-418F-8032-9431494651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33241</c:v>
                </c:pt>
                <c:pt idx="3">
                  <c:v>32841</c:v>
                </c:pt>
                <c:pt idx="6">
                  <c:v>31595</c:v>
                </c:pt>
                <c:pt idx="9">
                  <c:v>30558</c:v>
                </c:pt>
                <c:pt idx="12">
                  <c:v>29596</c:v>
                </c:pt>
              </c:numCache>
            </c:numRef>
          </c:val>
          <c:extLst>
            <c:ext xmlns:c16="http://schemas.microsoft.com/office/drawing/2014/chart" uri="{C3380CC4-5D6E-409C-BE32-E72D297353CC}">
              <c16:uniqueId val="{00000007-95D5-418F-8032-9431494651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12294</c:v>
                </c:pt>
                <c:pt idx="2">
                  <c:v>#N/A</c:v>
                </c:pt>
                <c:pt idx="3">
                  <c:v>#N/A</c:v>
                </c:pt>
                <c:pt idx="4">
                  <c:v>11272</c:v>
                </c:pt>
                <c:pt idx="5">
                  <c:v>#N/A</c:v>
                </c:pt>
                <c:pt idx="6">
                  <c:v>#N/A</c:v>
                </c:pt>
                <c:pt idx="7">
                  <c:v>10021</c:v>
                </c:pt>
                <c:pt idx="8">
                  <c:v>#N/A</c:v>
                </c:pt>
                <c:pt idx="9">
                  <c:v>#N/A</c:v>
                </c:pt>
                <c:pt idx="10">
                  <c:v>9640</c:v>
                </c:pt>
                <c:pt idx="11">
                  <c:v>#N/A</c:v>
                </c:pt>
                <c:pt idx="12">
                  <c:v>#N/A</c:v>
                </c:pt>
                <c:pt idx="13">
                  <c:v>9497</c:v>
                </c:pt>
                <c:pt idx="14">
                  <c:v>#N/A</c:v>
                </c:pt>
              </c:numCache>
            </c:numRef>
          </c:val>
          <c:smooth val="0"/>
          <c:extLst>
            <c:ext xmlns:c16="http://schemas.microsoft.com/office/drawing/2014/chart" uri="{C3380CC4-5D6E-409C-BE32-E72D297353CC}">
              <c16:uniqueId val="{00000008-95D5-418F-8032-9431494651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330413</c:v>
                </c:pt>
                <c:pt idx="5">
                  <c:v>339169</c:v>
                </c:pt>
                <c:pt idx="8">
                  <c:v>344659</c:v>
                </c:pt>
                <c:pt idx="11">
                  <c:v>351547</c:v>
                </c:pt>
                <c:pt idx="14">
                  <c:v>362112</c:v>
                </c:pt>
              </c:numCache>
            </c:numRef>
          </c:val>
          <c:extLst>
            <c:ext xmlns:c16="http://schemas.microsoft.com/office/drawing/2014/chart" uri="{C3380CC4-5D6E-409C-BE32-E72D297353CC}">
              <c16:uniqueId val="{00000000-9237-4B80-8D0D-443B8247E6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58626</c:v>
                </c:pt>
                <c:pt idx="5">
                  <c:v>53843</c:v>
                </c:pt>
                <c:pt idx="8">
                  <c:v>46091</c:v>
                </c:pt>
                <c:pt idx="11">
                  <c:v>42834</c:v>
                </c:pt>
                <c:pt idx="14">
                  <c:v>43049</c:v>
                </c:pt>
              </c:numCache>
            </c:numRef>
          </c:val>
          <c:extLst>
            <c:ext xmlns:c16="http://schemas.microsoft.com/office/drawing/2014/chart" uri="{C3380CC4-5D6E-409C-BE32-E72D297353CC}">
              <c16:uniqueId val="{00000001-9237-4B80-8D0D-443B8247E6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65273</c:v>
                </c:pt>
                <c:pt idx="5">
                  <c:v>69834</c:v>
                </c:pt>
                <c:pt idx="8">
                  <c:v>77197</c:v>
                </c:pt>
                <c:pt idx="11">
                  <c:v>78539</c:v>
                </c:pt>
                <c:pt idx="14">
                  <c:v>75899</c:v>
                </c:pt>
              </c:numCache>
            </c:numRef>
          </c:val>
          <c:extLst>
            <c:ext xmlns:c16="http://schemas.microsoft.com/office/drawing/2014/chart" uri="{C3380CC4-5D6E-409C-BE32-E72D297353CC}">
              <c16:uniqueId val="{00000002-9237-4B80-8D0D-443B8247E6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37-4B80-8D0D-443B8247E6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37-4B80-8D0D-443B8247E6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37-4B80-8D0D-443B8247E6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37163</c:v>
                </c:pt>
                <c:pt idx="3">
                  <c:v>69090</c:v>
                </c:pt>
                <c:pt idx="6">
                  <c:v>66422</c:v>
                </c:pt>
                <c:pt idx="9">
                  <c:v>64692</c:v>
                </c:pt>
                <c:pt idx="12">
                  <c:v>62937</c:v>
                </c:pt>
              </c:numCache>
            </c:numRef>
          </c:val>
          <c:extLst>
            <c:ext xmlns:c16="http://schemas.microsoft.com/office/drawing/2014/chart" uri="{C3380CC4-5D6E-409C-BE32-E72D297353CC}">
              <c16:uniqueId val="{00000006-9237-4B80-8D0D-443B8247E6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63</c:v>
                </c:pt>
                <c:pt idx="3">
                  <c:v>52</c:v>
                </c:pt>
                <c:pt idx="6">
                  <c:v>41</c:v>
                </c:pt>
                <c:pt idx="9">
                  <c:v>29</c:v>
                </c:pt>
                <c:pt idx="12">
                  <c:v>18</c:v>
                </c:pt>
              </c:numCache>
            </c:numRef>
          </c:val>
          <c:extLst>
            <c:ext xmlns:c16="http://schemas.microsoft.com/office/drawing/2014/chart" uri="{C3380CC4-5D6E-409C-BE32-E72D297353CC}">
              <c16:uniqueId val="{00000007-9237-4B80-8D0D-443B8247E6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84476</c:v>
                </c:pt>
                <c:pt idx="3">
                  <c:v>77038</c:v>
                </c:pt>
                <c:pt idx="6">
                  <c:v>70958</c:v>
                </c:pt>
                <c:pt idx="9">
                  <c:v>65344</c:v>
                </c:pt>
                <c:pt idx="12">
                  <c:v>60782</c:v>
                </c:pt>
              </c:numCache>
            </c:numRef>
          </c:val>
          <c:extLst>
            <c:ext xmlns:c16="http://schemas.microsoft.com/office/drawing/2014/chart" uri="{C3380CC4-5D6E-409C-BE32-E72D297353CC}">
              <c16:uniqueId val="{00000008-9237-4B80-8D0D-443B8247E6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11522</c:v>
                </c:pt>
                <c:pt idx="3">
                  <c:v>10676</c:v>
                </c:pt>
                <c:pt idx="6">
                  <c:v>9466</c:v>
                </c:pt>
                <c:pt idx="9">
                  <c:v>10378</c:v>
                </c:pt>
                <c:pt idx="12">
                  <c:v>9673</c:v>
                </c:pt>
              </c:numCache>
            </c:numRef>
          </c:val>
          <c:extLst>
            <c:ext xmlns:c16="http://schemas.microsoft.com/office/drawing/2014/chart" uri="{C3380CC4-5D6E-409C-BE32-E72D297353CC}">
              <c16:uniqueId val="{00000009-9237-4B80-8D0D-443B8247E6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281064</c:v>
                </c:pt>
                <c:pt idx="3">
                  <c:v>282790</c:v>
                </c:pt>
                <c:pt idx="6">
                  <c:v>281322</c:v>
                </c:pt>
                <c:pt idx="9">
                  <c:v>281621</c:v>
                </c:pt>
                <c:pt idx="12">
                  <c:v>286535</c:v>
                </c:pt>
              </c:numCache>
            </c:numRef>
          </c:val>
          <c:extLst>
            <c:ext xmlns:c16="http://schemas.microsoft.com/office/drawing/2014/chart" uri="{C3380CC4-5D6E-409C-BE32-E72D297353CC}">
              <c16:uniqueId val="{0000000A-9237-4B80-8D0D-443B8247E6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37-4B80-8D0D-443B8247E6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15225</c:v>
                </c:pt>
                <c:pt idx="1">
                  <c:v>11546</c:v>
                </c:pt>
                <c:pt idx="2">
                  <c:v>10767</c:v>
                </c:pt>
              </c:numCache>
            </c:numRef>
          </c:val>
          <c:extLst>
            <c:ext xmlns:c16="http://schemas.microsoft.com/office/drawing/2014/chart" uri="{C3380CC4-5D6E-409C-BE32-E72D297353CC}">
              <c16:uniqueId val="{00000000-908F-4D13-8F2C-664869EDB9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1031</c:v>
                </c:pt>
                <c:pt idx="1">
                  <c:v>1010</c:v>
                </c:pt>
                <c:pt idx="2">
                  <c:v>590</c:v>
                </c:pt>
              </c:numCache>
            </c:numRef>
          </c:val>
          <c:extLst>
            <c:ext xmlns:c16="http://schemas.microsoft.com/office/drawing/2014/chart" uri="{C3380CC4-5D6E-409C-BE32-E72D297353CC}">
              <c16:uniqueId val="{00000001-908F-4D13-8F2C-664869EDB9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29864</c:v>
                </c:pt>
                <c:pt idx="1">
                  <c:v>32846</c:v>
                </c:pt>
                <c:pt idx="2">
                  <c:v>31526</c:v>
                </c:pt>
              </c:numCache>
            </c:numRef>
          </c:val>
          <c:extLst>
            <c:ext xmlns:c16="http://schemas.microsoft.com/office/drawing/2014/chart" uri="{C3380CC4-5D6E-409C-BE32-E72D297353CC}">
              <c16:uniqueId val="{00000002-908F-4D13-8F2C-664869EDB9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年度の実質公債費比率の分子は、公債費元利償還金の</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億円の減などにより、前年より</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億円の減となった。本市では、中期財政計画（平成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年度まで）において、実質公債費比率を「類似政令指定都市（平成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年度以降に合併を行い政令指定都市に移行した</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都市）平均を下回る」ことを補足目標としており、本市</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に対して、類似政令指定都市平均</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と目標を達している。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市場公募債（</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年満期一括償還）を平成</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年度より発行。発行年度の翌年度から</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年間、発行額の</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を毎年減債基金へ積み立てている。令和元年度は減債基金へ</a:t>
          </a:r>
          <a:r>
            <a:rPr kumimoji="1" lang="en-US" altLang="ja-JP" sz="1000">
              <a:latin typeface="ＭＳ ゴシック" pitchFamily="49" charset="-128"/>
              <a:ea typeface="ＭＳ ゴシック" pitchFamily="49" charset="-128"/>
            </a:rPr>
            <a:t>70</a:t>
          </a:r>
          <a:r>
            <a:rPr kumimoji="1" lang="ja-JP" altLang="en-US" sz="1000">
              <a:latin typeface="ＭＳ ゴシック" pitchFamily="49" charset="-128"/>
              <a:ea typeface="ＭＳ ゴシック" pitchFamily="49" charset="-128"/>
            </a:rPr>
            <a:t>億円を積み立て、</a:t>
          </a:r>
          <a:r>
            <a:rPr kumimoji="1" lang="en-US" altLang="ja-JP" sz="1000">
              <a:latin typeface="ＭＳ ゴシック" pitchFamily="49" charset="-128"/>
              <a:ea typeface="ＭＳ ゴシック" pitchFamily="49" charset="-128"/>
            </a:rPr>
            <a:t>50</a:t>
          </a:r>
          <a:r>
            <a:rPr kumimoji="1" lang="ja-JP" altLang="en-US" sz="1000">
              <a:latin typeface="ＭＳ ゴシック" pitchFamily="49" charset="-128"/>
              <a:ea typeface="ＭＳ ゴシック" pitchFamily="49" charset="-128"/>
            </a:rPr>
            <a:t>億円の取崩償還を行うことにより</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億円の増となった。</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年度は、将来負担比率の分子は前年度比</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億円の減となった。この主な要因として、下水道市債残高の減に伴う繰入見込額の減や、職員の新陳代謝に伴う退職手当負担見込額の減などにより、将来負担額が前年度比</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億円の減となったことが挙げられる。</a:t>
          </a:r>
        </a:p>
        <a:p>
          <a:r>
            <a:rPr kumimoji="1" lang="ja-JP" altLang="en-US" sz="1400">
              <a:latin typeface="ＭＳ ゴシック" pitchFamily="49" charset="-128"/>
              <a:ea typeface="ＭＳ ゴシック" pitchFamily="49" charset="-128"/>
            </a:rPr>
            <a:t>また、基準財政需要額算入見込額が臨時財政対策債などの増により前年度比</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億円の増となり、将来負担比率の改善に寄与している。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静岡県浜松市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・基金残高合計で前年度比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となった。その主な要因として、資産管理基金や財政調整基金等が大きく減となった一方、新型コロナウイルス感染症対策貸付金利子助成事業基金や天竜浜名湖鉄道経営助成基金等は、増となっている。</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積立額が多い上位</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基金について、抜粋して記載。</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・新型コロナウイルス感染症対策貸付金利子助成事業基金：新型コロナウイルス感染症対策関連償還利子補助金</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・資産管理基金：借用している土地の取得、廃止された施設の取壊し及び公有財産の適正な管理</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・文化振興基金：市民音楽ホール整備、ピアノコンクール開催事業</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・商工業振興施設整備基金：企業立地支援事業費補助金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・天竜浜名湖鉄道経営助成基金：天竜浜名湖鉄道の経営基金の助成</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・資産管理基金について、アクトシティ浜松やクリエート浜松の改修工事に対する取崩しにより、前年度比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対策貸付金利子助成事業基金について、新型コロナウイルス感染症対応地方創生臨時交付金を原資として新たに基金を創設し、中小企業者が借り入れた資金に係る利子助成に対する財源確保を目的とした積立てにより、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億円の皆増となった。</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・全ての基金について、設置目的を踏まえて存続、廃止、統合などの見直しを進めるとともに、基金のさらなる活用を検討する。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・実施を控えている大型投資事業に対しては、その財源確保として、適切な基金に予算積立を行う。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・一般廃棄物処理施設整備事業基金において、令和</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月稼働予定の新清掃工場建設工事に備え、令和</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億円積立を行い、残高</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億円を確保する。</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年度は、新型コロナウイルス感染症対応のため、当初予算編成直後に予備費</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億円追加（</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号補正）など、計</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回にわたり補正予算を編成した。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不測の事態、緊急にやむを得ない経費への対応として、財政調整基金を補正財源とし、結果的に</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億円の取崩しを実施した。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・不測の事態に対応できる規模を維持するため、令和元年度末残高</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億円までの回復を目標としている。</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百万円の利子積立及び</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億円の取崩しを実施した。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・市債の元利償還金の財源などとして活用していく。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799,966
774,416
1,558.06
451,429,045
440,426,166
6,480,255
216,033,868
257,561,033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類似団体内では中位に位置。景気低迷に伴う市税の減等により平成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年度をピークに悪化していたが、平成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年度にかけて法人市民税の税収の増などにより基準財政収入額が増加し、改善傾向となる。令和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幼児教育・保育の無償化や法人市民税の一部国税化（交付税原資化）などによる基準財政需要額の増はあるものの増減なし。今後も行財政改革により歳出の削減に努めるとともに歳入の確保に努め、財政基盤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76200</xdr:rowOff>
    </xdr:to>
    <xdr:cxnSp macro="">
      <xdr:nvCxnSpPr>
        <xdr:cNvPr id="72" name="直線コネクタ 71"/>
        <xdr:cNvCxnSpPr/>
      </xdr:nvCxnSpPr>
      <xdr:spPr>
        <a:xfrm>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35983</xdr:rowOff>
    </xdr:to>
    <xdr:cxnSp macro="">
      <xdr:nvCxnSpPr>
        <xdr:cNvPr id="75" name="直線コネクタ 74"/>
        <xdr:cNvCxnSpPr/>
      </xdr:nvCxnSpPr>
      <xdr:spPr>
        <a:xfrm>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年度以降、市税などの増に伴う経常一般財源の増加により、改善傾向となった。令和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年度は、新型コロナウイルス感染症の影響に伴い旅費等の経常的な歳出が減少したことにより、前年度より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38805</xdr:rowOff>
    </xdr:from>
    <xdr:to>
      <xdr:col>23</xdr:col>
      <xdr:colOff>133350</xdr:colOff>
      <xdr:row>60</xdr:row>
      <xdr:rowOff>65617</xdr:rowOff>
    </xdr:to>
    <xdr:cxnSp macro="">
      <xdr:nvCxnSpPr>
        <xdr:cNvPr id="132" name="直線コネクタ 131"/>
        <xdr:cNvCxnSpPr/>
      </xdr:nvCxnSpPr>
      <xdr:spPr>
        <a:xfrm flipV="1">
          <a:off x="4114800" y="103258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3" name="財政構造の弾力性平均値テキスト"/>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19755</xdr:rowOff>
    </xdr:from>
    <xdr:to>
      <xdr:col>19</xdr:col>
      <xdr:colOff>133350</xdr:colOff>
      <xdr:row>60</xdr:row>
      <xdr:rowOff>65617</xdr:rowOff>
    </xdr:to>
    <xdr:cxnSp macro="">
      <xdr:nvCxnSpPr>
        <xdr:cNvPr id="135" name="直線コネクタ 134"/>
        <xdr:cNvCxnSpPr/>
      </xdr:nvCxnSpPr>
      <xdr:spPr>
        <a:xfrm>
          <a:off x="3225800" y="9963855"/>
          <a:ext cx="889000" cy="3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32049</xdr:rowOff>
    </xdr:from>
    <xdr:ext cx="736600" cy="259045"/>
    <xdr:sp macro="" textlink="">
      <xdr:nvSpPr>
        <xdr:cNvPr id="137" name="テキスト ボックス 136"/>
        <xdr:cNvSpPr txBox="1"/>
      </xdr:nvSpPr>
      <xdr:spPr>
        <a:xfrm>
          <a:off x="3733800" y="1100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19755</xdr:rowOff>
    </xdr:from>
    <xdr:to>
      <xdr:col>15</xdr:col>
      <xdr:colOff>82550</xdr:colOff>
      <xdr:row>59</xdr:row>
      <xdr:rowOff>89605</xdr:rowOff>
    </xdr:to>
    <xdr:cxnSp macro="">
      <xdr:nvCxnSpPr>
        <xdr:cNvPr id="138" name="直線コネクタ 137"/>
        <xdr:cNvCxnSpPr/>
      </xdr:nvCxnSpPr>
      <xdr:spPr>
        <a:xfrm flipV="1">
          <a:off x="2336800" y="996385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123066</xdr:rowOff>
    </xdr:from>
    <xdr:ext cx="762000" cy="259045"/>
    <xdr:sp macro="" textlink="">
      <xdr:nvSpPr>
        <xdr:cNvPr id="140" name="テキスト ボックス 139"/>
        <xdr:cNvSpPr txBox="1"/>
      </xdr:nvSpPr>
      <xdr:spPr>
        <a:xfrm>
          <a:off x="2844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89605</xdr:rowOff>
    </xdr:from>
    <xdr:to>
      <xdr:col>11</xdr:col>
      <xdr:colOff>31750</xdr:colOff>
      <xdr:row>60</xdr:row>
      <xdr:rowOff>105833</xdr:rowOff>
    </xdr:to>
    <xdr:cxnSp macro="">
      <xdr:nvCxnSpPr>
        <xdr:cNvPr id="141" name="直線コネクタ 140"/>
        <xdr:cNvCxnSpPr/>
      </xdr:nvCxnSpPr>
      <xdr:spPr>
        <a:xfrm flipV="1">
          <a:off x="1447800" y="1020515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3" name="テキスト ボックス 142"/>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72266</xdr:rowOff>
    </xdr:from>
    <xdr:ext cx="762000" cy="259045"/>
    <xdr:sp macro="" textlink="">
      <xdr:nvSpPr>
        <xdr:cNvPr id="145" name="テキスト ボックス 144"/>
        <xdr:cNvSpPr txBox="1"/>
      </xdr:nvSpPr>
      <xdr:spPr>
        <a:xfrm>
          <a:off x="1066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159455</xdr:rowOff>
    </xdr:from>
    <xdr:to>
      <xdr:col>23</xdr:col>
      <xdr:colOff>184150</xdr:colOff>
      <xdr:row>60</xdr:row>
      <xdr:rowOff>89605</xdr:rowOff>
    </xdr:to>
    <xdr:sp macro="" textlink="">
      <xdr:nvSpPr>
        <xdr:cNvPr id="151" name="楕円 150"/>
        <xdr:cNvSpPr/>
      </xdr:nvSpPr>
      <xdr:spPr>
        <a:xfrm>
          <a:off x="49022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4532</xdr:rowOff>
    </xdr:from>
    <xdr:ext cx="762000" cy="259045"/>
    <xdr:sp macro="" textlink="">
      <xdr:nvSpPr>
        <xdr:cNvPr id="152" name="財政構造の弾力性該当値テキスト"/>
        <xdr:cNvSpPr txBox="1"/>
      </xdr:nvSpPr>
      <xdr:spPr>
        <a:xfrm>
          <a:off x="5041900" y="1012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14817</xdr:rowOff>
    </xdr:from>
    <xdr:to>
      <xdr:col>19</xdr:col>
      <xdr:colOff>184150</xdr:colOff>
      <xdr:row>60</xdr:row>
      <xdr:rowOff>116417</xdr:rowOff>
    </xdr:to>
    <xdr:sp macro="" textlink="">
      <xdr:nvSpPr>
        <xdr:cNvPr id="153" name="楕円 152"/>
        <xdr:cNvSpPr/>
      </xdr:nvSpPr>
      <xdr:spPr>
        <a:xfrm>
          <a:off x="4064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54" name="テキスト ボックス 153"/>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140405</xdr:rowOff>
    </xdr:from>
    <xdr:to>
      <xdr:col>15</xdr:col>
      <xdr:colOff>133350</xdr:colOff>
      <xdr:row>58</xdr:row>
      <xdr:rowOff>70555</xdr:rowOff>
    </xdr:to>
    <xdr:sp macro="" textlink="">
      <xdr:nvSpPr>
        <xdr:cNvPr id="155" name="楕円 154"/>
        <xdr:cNvSpPr/>
      </xdr:nvSpPr>
      <xdr:spPr>
        <a:xfrm>
          <a:off x="3175000" y="9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80732</xdr:rowOff>
    </xdr:from>
    <xdr:ext cx="762000" cy="259045"/>
    <xdr:sp macro="" textlink="">
      <xdr:nvSpPr>
        <xdr:cNvPr id="156" name="テキスト ボックス 155"/>
        <xdr:cNvSpPr txBox="1"/>
      </xdr:nvSpPr>
      <xdr:spPr>
        <a:xfrm>
          <a:off x="2844800" y="968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38805</xdr:rowOff>
    </xdr:from>
    <xdr:to>
      <xdr:col>11</xdr:col>
      <xdr:colOff>82550</xdr:colOff>
      <xdr:row>59</xdr:row>
      <xdr:rowOff>140405</xdr:rowOff>
    </xdr:to>
    <xdr:sp macro="" textlink="">
      <xdr:nvSpPr>
        <xdr:cNvPr id="157" name="楕円 156"/>
        <xdr:cNvSpPr/>
      </xdr:nvSpPr>
      <xdr:spPr>
        <a:xfrm>
          <a:off x="22860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150582</xdr:rowOff>
    </xdr:from>
    <xdr:ext cx="762000" cy="259045"/>
    <xdr:sp macro="" textlink="">
      <xdr:nvSpPr>
        <xdr:cNvPr id="158" name="テキスト ボックス 157"/>
        <xdr:cNvSpPr txBox="1"/>
      </xdr:nvSpPr>
      <xdr:spPr>
        <a:xfrm>
          <a:off x="1955800" y="9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9" name="楕円 158"/>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166810</xdr:rowOff>
    </xdr:from>
    <xdr:ext cx="762000" cy="259045"/>
    <xdr:sp macro="" textlink="">
      <xdr:nvSpPr>
        <xdr:cNvPr id="160" name="テキスト ボックス 159"/>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定員適正化計画の着実な実施及び行政の効率化の推進により、継続して類似団体平均を下回っている。令和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年度は、会計年度任用職員制度導入に伴い、物件費である賃金が人件費に移行したことなどにより、人件費が前年度比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億円の増となり、全国平均を上回った。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年度までの</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年間で職員定数</a:t>
          </a:r>
          <a:r>
            <a:rPr kumimoji="1" lang="en-US" altLang="ja-JP" sz="1300">
              <a:solidFill>
                <a:schemeClr val="tx1"/>
              </a:solidFill>
              <a:latin typeface="ＭＳ Ｐゴシック" panose="020B0600070205080204" pitchFamily="50" charset="-128"/>
              <a:ea typeface="ＭＳ Ｐゴシック" panose="020B0600070205080204" pitchFamily="50" charset="-128"/>
            </a:rPr>
            <a:t>330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人の削減を進めており、引き続き人件費及び物件費の削減に努める。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36714</xdr:rowOff>
    </xdr:from>
    <xdr:to>
      <xdr:col>23</xdr:col>
      <xdr:colOff>133350</xdr:colOff>
      <xdr:row>85</xdr:row>
      <xdr:rowOff>143661</xdr:rowOff>
    </xdr:to>
    <xdr:cxnSp macro="">
      <xdr:nvCxnSpPr>
        <xdr:cNvPr id="197" name="直線コネクタ 196"/>
        <xdr:cNvCxnSpPr/>
      </xdr:nvCxnSpPr>
      <xdr:spPr>
        <a:xfrm>
          <a:off x="4114800" y="14609964"/>
          <a:ext cx="838200" cy="10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3139</xdr:rowOff>
    </xdr:from>
    <xdr:to>
      <xdr:col>19</xdr:col>
      <xdr:colOff>133350</xdr:colOff>
      <xdr:row>85</xdr:row>
      <xdr:rowOff>36714</xdr:rowOff>
    </xdr:to>
    <xdr:cxnSp macro="">
      <xdr:nvCxnSpPr>
        <xdr:cNvPr id="200" name="直線コネクタ 199"/>
        <xdr:cNvCxnSpPr/>
      </xdr:nvCxnSpPr>
      <xdr:spPr>
        <a:xfrm>
          <a:off x="3225800" y="14576389"/>
          <a:ext cx="889000" cy="3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2" name="テキスト ボックス 201"/>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3139</xdr:rowOff>
    </xdr:from>
    <xdr:to>
      <xdr:col>15</xdr:col>
      <xdr:colOff>82550</xdr:colOff>
      <xdr:row>85</xdr:row>
      <xdr:rowOff>13359</xdr:rowOff>
    </xdr:to>
    <xdr:cxnSp macro="">
      <xdr:nvCxnSpPr>
        <xdr:cNvPr id="203" name="直線コネクタ 202"/>
        <xdr:cNvCxnSpPr/>
      </xdr:nvCxnSpPr>
      <xdr:spPr>
        <a:xfrm flipV="1">
          <a:off x="2336800" y="14576389"/>
          <a:ext cx="889000" cy="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79444</xdr:rowOff>
    </xdr:from>
    <xdr:ext cx="762000" cy="259045"/>
    <xdr:sp macro="" textlink="">
      <xdr:nvSpPr>
        <xdr:cNvPr id="205" name="テキスト ボックス 204"/>
        <xdr:cNvSpPr txBox="1"/>
      </xdr:nvSpPr>
      <xdr:spPr>
        <a:xfrm>
          <a:off x="2844800" y="1465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33085</xdr:rowOff>
    </xdr:from>
    <xdr:to>
      <xdr:col>11</xdr:col>
      <xdr:colOff>31750</xdr:colOff>
      <xdr:row>85</xdr:row>
      <xdr:rowOff>13359</xdr:rowOff>
    </xdr:to>
    <xdr:cxnSp macro="">
      <xdr:nvCxnSpPr>
        <xdr:cNvPr id="206" name="直線コネクタ 205"/>
        <xdr:cNvCxnSpPr/>
      </xdr:nvCxnSpPr>
      <xdr:spPr>
        <a:xfrm>
          <a:off x="1447800" y="13920535"/>
          <a:ext cx="889000" cy="66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92861</xdr:rowOff>
    </xdr:from>
    <xdr:to>
      <xdr:col>23</xdr:col>
      <xdr:colOff>184150</xdr:colOff>
      <xdr:row>86</xdr:row>
      <xdr:rowOff>23011</xdr:rowOff>
    </xdr:to>
    <xdr:sp macro="" textlink="">
      <xdr:nvSpPr>
        <xdr:cNvPr id="216" name="楕円 215"/>
        <xdr:cNvSpPr/>
      </xdr:nvSpPr>
      <xdr:spPr>
        <a:xfrm>
          <a:off x="4902200" y="146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109388</xdr:rowOff>
    </xdr:from>
    <xdr:ext cx="762000" cy="259045"/>
    <xdr:sp macro="" textlink="">
      <xdr:nvSpPr>
        <xdr:cNvPr id="217" name="人件費・物件費等の状況該当値テキスト"/>
        <xdr:cNvSpPr txBox="1"/>
      </xdr:nvSpPr>
      <xdr:spPr>
        <a:xfrm>
          <a:off x="5041900" y="1451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157364</xdr:rowOff>
    </xdr:from>
    <xdr:to>
      <xdr:col>19</xdr:col>
      <xdr:colOff>184150</xdr:colOff>
      <xdr:row>85</xdr:row>
      <xdr:rowOff>87514</xdr:rowOff>
    </xdr:to>
    <xdr:sp macro="" textlink="">
      <xdr:nvSpPr>
        <xdr:cNvPr id="218" name="楕円 217"/>
        <xdr:cNvSpPr/>
      </xdr:nvSpPr>
      <xdr:spPr>
        <a:xfrm>
          <a:off x="4064000" y="145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97691</xdr:rowOff>
    </xdr:from>
    <xdr:ext cx="736600" cy="259045"/>
    <xdr:sp macro="" textlink="">
      <xdr:nvSpPr>
        <xdr:cNvPr id="219" name="テキスト ボックス 218"/>
        <xdr:cNvSpPr txBox="1"/>
      </xdr:nvSpPr>
      <xdr:spPr>
        <a:xfrm>
          <a:off x="3733800" y="1432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123789</xdr:rowOff>
    </xdr:from>
    <xdr:to>
      <xdr:col>15</xdr:col>
      <xdr:colOff>133350</xdr:colOff>
      <xdr:row>85</xdr:row>
      <xdr:rowOff>53939</xdr:rowOff>
    </xdr:to>
    <xdr:sp macro="" textlink="">
      <xdr:nvSpPr>
        <xdr:cNvPr id="220" name="楕円 219"/>
        <xdr:cNvSpPr/>
      </xdr:nvSpPr>
      <xdr:spPr>
        <a:xfrm>
          <a:off x="3175000" y="1452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64116</xdr:rowOff>
    </xdr:from>
    <xdr:ext cx="762000" cy="259045"/>
    <xdr:sp macro="" textlink="">
      <xdr:nvSpPr>
        <xdr:cNvPr id="221" name="テキスト ボックス 220"/>
        <xdr:cNvSpPr txBox="1"/>
      </xdr:nvSpPr>
      <xdr:spPr>
        <a:xfrm>
          <a:off x="2844800" y="142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134009</xdr:rowOff>
    </xdr:from>
    <xdr:to>
      <xdr:col>11</xdr:col>
      <xdr:colOff>82550</xdr:colOff>
      <xdr:row>85</xdr:row>
      <xdr:rowOff>64159</xdr:rowOff>
    </xdr:to>
    <xdr:sp macro="" textlink="">
      <xdr:nvSpPr>
        <xdr:cNvPr id="222" name="楕円 221"/>
        <xdr:cNvSpPr/>
      </xdr:nvSpPr>
      <xdr:spPr>
        <a:xfrm>
          <a:off x="2286000" y="145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74336</xdr:rowOff>
    </xdr:from>
    <xdr:ext cx="762000" cy="259045"/>
    <xdr:sp macro="" textlink="">
      <xdr:nvSpPr>
        <xdr:cNvPr id="223" name="テキスト ボックス 222"/>
        <xdr:cNvSpPr txBox="1"/>
      </xdr:nvSpPr>
      <xdr:spPr>
        <a:xfrm>
          <a:off x="1955800" y="143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153735</xdr:rowOff>
    </xdr:from>
    <xdr:to>
      <xdr:col>7</xdr:col>
      <xdr:colOff>31750</xdr:colOff>
      <xdr:row>81</xdr:row>
      <xdr:rowOff>83885</xdr:rowOff>
    </xdr:to>
    <xdr:sp macro="" textlink="">
      <xdr:nvSpPr>
        <xdr:cNvPr id="224" name="楕円 223"/>
        <xdr:cNvSpPr/>
      </xdr:nvSpPr>
      <xdr:spPr>
        <a:xfrm>
          <a:off x="1397000" y="138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94062</xdr:rowOff>
    </xdr:from>
    <xdr:ext cx="762000" cy="259045"/>
    <xdr:sp macro="" textlink="">
      <xdr:nvSpPr>
        <xdr:cNvPr id="225" name="テキスト ボックス 224"/>
        <xdr:cNvSpPr txBox="1"/>
      </xdr:nvSpPr>
      <xdr:spPr>
        <a:xfrm>
          <a:off x="10668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類似団体の中では低水準である。職員給与については、人事委員会勧告に基づき給与改定を行うことで、地域民間給与との均衡を図り、常に適正化に努めている。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57" name="直線コネクタ 256"/>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149861</xdr:rowOff>
    </xdr:to>
    <xdr:cxnSp macro="">
      <xdr:nvCxnSpPr>
        <xdr:cNvPr id="260" name="直線コネクタ 259"/>
        <xdr:cNvCxnSpPr/>
      </xdr:nvCxnSpPr>
      <xdr:spPr>
        <a:xfrm>
          <a:off x="15290800" y="148463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63" name="直線コネクタ 262"/>
        <xdr:cNvCxnSpPr/>
      </xdr:nvCxnSpPr>
      <xdr:spPr>
        <a:xfrm>
          <a:off x="14401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101600</xdr:rowOff>
    </xdr:to>
    <xdr:cxnSp macro="">
      <xdr:nvCxnSpPr>
        <xdr:cNvPr id="266" name="直線コネクタ 265"/>
        <xdr:cNvCxnSpPr/>
      </xdr:nvCxnSpPr>
      <xdr:spPr>
        <a:xfrm>
          <a:off x="13512800" y="1474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68" name="テキスト ボックス 267"/>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70" name="テキスト ボックス 269"/>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6" name="楕円 275"/>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7"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9" name="テキスト ボックス 278"/>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3" name="テキスト ボックス 28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4" name="楕円 283"/>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85" name="テキスト ボックス 284"/>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月より県費負担教職員の給与等の負担、定数の決定等に係る事務・権限が政令指定都市へ移譲されたことに伴い、平成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年度は教育公務員数が前年度比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3,426</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人の増となった。令和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年度は、人口千人当たり職員数は前年度比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0.45</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10.83</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月の合併以降、定員適正化計画に基づき、事務の簡素化、集約化やアウトソーソングの活用などに積極的に取り組んでいる。今後も人口減少や超高齢化といった厳しい社会情勢に対応するため、平成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月に策定した新定員適正化計画に基づき、適切な人員管理に努める。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138938</xdr:rowOff>
    </xdr:from>
    <xdr:to>
      <xdr:col>81</xdr:col>
      <xdr:colOff>44450</xdr:colOff>
      <xdr:row>61</xdr:row>
      <xdr:rowOff>13208</xdr:rowOff>
    </xdr:to>
    <xdr:cxnSp macro="">
      <xdr:nvCxnSpPr>
        <xdr:cNvPr id="318" name="直線コネクタ 317"/>
        <xdr:cNvCxnSpPr/>
      </xdr:nvCxnSpPr>
      <xdr:spPr>
        <a:xfrm>
          <a:off x="16179800" y="10254488"/>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151655</xdr:rowOff>
    </xdr:from>
    <xdr:ext cx="762000" cy="259045"/>
    <xdr:sp macro="" textlink="">
      <xdr:nvSpPr>
        <xdr:cNvPr id="319" name="定員管理の状況平均値テキスト"/>
        <xdr:cNvSpPr txBox="1"/>
      </xdr:nvSpPr>
      <xdr:spPr>
        <a:xfrm>
          <a:off x="17106900" y="1061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134112</xdr:rowOff>
    </xdr:from>
    <xdr:to>
      <xdr:col>77</xdr:col>
      <xdr:colOff>44450</xdr:colOff>
      <xdr:row>59</xdr:row>
      <xdr:rowOff>138938</xdr:rowOff>
    </xdr:to>
    <xdr:cxnSp macro="">
      <xdr:nvCxnSpPr>
        <xdr:cNvPr id="321" name="直線コネクタ 320"/>
        <xdr:cNvCxnSpPr/>
      </xdr:nvCxnSpPr>
      <xdr:spPr>
        <a:xfrm>
          <a:off x="15290800" y="102496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77741</xdr:rowOff>
    </xdr:from>
    <xdr:ext cx="736600" cy="259045"/>
    <xdr:sp macro="" textlink="">
      <xdr:nvSpPr>
        <xdr:cNvPr id="323" name="テキスト ボックス 322"/>
        <xdr:cNvSpPr txBox="1"/>
      </xdr:nvSpPr>
      <xdr:spPr>
        <a:xfrm>
          <a:off x="15798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134112</xdr:rowOff>
    </xdr:from>
    <xdr:to>
      <xdr:col>72</xdr:col>
      <xdr:colOff>203200</xdr:colOff>
      <xdr:row>59</xdr:row>
      <xdr:rowOff>148590</xdr:rowOff>
    </xdr:to>
    <xdr:cxnSp macro="">
      <xdr:nvCxnSpPr>
        <xdr:cNvPr id="324" name="直線コネクタ 323"/>
        <xdr:cNvCxnSpPr/>
      </xdr:nvCxnSpPr>
      <xdr:spPr>
        <a:xfrm flipV="1">
          <a:off x="14401800" y="102496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5351</xdr:rowOff>
    </xdr:from>
    <xdr:ext cx="762000" cy="259045"/>
    <xdr:sp macro="" textlink="">
      <xdr:nvSpPr>
        <xdr:cNvPr id="326" name="テキスト ボックス 325"/>
        <xdr:cNvSpPr txBox="1"/>
      </xdr:nvSpPr>
      <xdr:spPr>
        <a:xfrm>
          <a:off x="14909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148590</xdr:rowOff>
    </xdr:to>
    <xdr:cxnSp macro="">
      <xdr:nvCxnSpPr>
        <xdr:cNvPr id="327" name="直線コネクタ 326"/>
        <xdr:cNvCxnSpPr/>
      </xdr:nvCxnSpPr>
      <xdr:spPr>
        <a:xfrm>
          <a:off x="135128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167149</xdr:rowOff>
    </xdr:from>
    <xdr:ext cx="762000" cy="259045"/>
    <xdr:sp macro="" textlink="">
      <xdr:nvSpPr>
        <xdr:cNvPr id="329" name="テキスト ボックス 328"/>
        <xdr:cNvSpPr txBox="1"/>
      </xdr:nvSpPr>
      <xdr:spPr>
        <a:xfrm>
          <a:off x="14020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133858</xdr:rowOff>
    </xdr:from>
    <xdr:to>
      <xdr:col>81</xdr:col>
      <xdr:colOff>95250</xdr:colOff>
      <xdr:row>61</xdr:row>
      <xdr:rowOff>64008</xdr:rowOff>
    </xdr:to>
    <xdr:sp macro="" textlink="">
      <xdr:nvSpPr>
        <xdr:cNvPr id="337" name="楕円 336"/>
        <xdr:cNvSpPr/>
      </xdr:nvSpPr>
      <xdr:spPr>
        <a:xfrm>
          <a:off x="16967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150385</xdr:rowOff>
    </xdr:from>
    <xdr:ext cx="762000" cy="259045"/>
    <xdr:sp macro="" textlink="">
      <xdr:nvSpPr>
        <xdr:cNvPr id="338" name="定員管理の状況該当値テキスト"/>
        <xdr:cNvSpPr txBox="1"/>
      </xdr:nvSpPr>
      <xdr:spPr>
        <a:xfrm>
          <a:off x="17106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88138</xdr:rowOff>
    </xdr:from>
    <xdr:to>
      <xdr:col>77</xdr:col>
      <xdr:colOff>95250</xdr:colOff>
      <xdr:row>60</xdr:row>
      <xdr:rowOff>18288</xdr:rowOff>
    </xdr:to>
    <xdr:sp macro="" textlink="">
      <xdr:nvSpPr>
        <xdr:cNvPr id="339" name="楕円 338"/>
        <xdr:cNvSpPr/>
      </xdr:nvSpPr>
      <xdr:spPr>
        <a:xfrm>
          <a:off x="16129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28465</xdr:rowOff>
    </xdr:from>
    <xdr:ext cx="736600" cy="259045"/>
    <xdr:sp macro="" textlink="">
      <xdr:nvSpPr>
        <xdr:cNvPr id="340" name="テキスト ボックス 339"/>
        <xdr:cNvSpPr txBox="1"/>
      </xdr:nvSpPr>
      <xdr:spPr>
        <a:xfrm>
          <a:off x="15798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83312</xdr:rowOff>
    </xdr:from>
    <xdr:to>
      <xdr:col>73</xdr:col>
      <xdr:colOff>44450</xdr:colOff>
      <xdr:row>60</xdr:row>
      <xdr:rowOff>13462</xdr:rowOff>
    </xdr:to>
    <xdr:sp macro="" textlink="">
      <xdr:nvSpPr>
        <xdr:cNvPr id="341" name="楕円 340"/>
        <xdr:cNvSpPr/>
      </xdr:nvSpPr>
      <xdr:spPr>
        <a:xfrm>
          <a:off x="15240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23639</xdr:rowOff>
    </xdr:from>
    <xdr:ext cx="762000" cy="259045"/>
    <xdr:sp macro="" textlink="">
      <xdr:nvSpPr>
        <xdr:cNvPr id="342" name="テキスト ボックス 341"/>
        <xdr:cNvSpPr txBox="1"/>
      </xdr:nvSpPr>
      <xdr:spPr>
        <a:xfrm>
          <a:off x="14909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3" name="楕円 342"/>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4" name="テキスト ボックス 343"/>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5" name="楕円 344"/>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6" name="テキスト ボックス 345"/>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類似団体内では上位に位置する。実質公債費比率は標準財政規模の増や市債残高の削減などにより、前年度比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ポイント改善した。単年度数値（</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％）では、令和元年度（</a:t>
          </a:r>
          <a:r>
            <a:rPr kumimoji="1" lang="en-US" altLang="ja-JP" sz="1300">
              <a:solidFill>
                <a:schemeClr val="tx1"/>
              </a:solidFill>
              <a:latin typeface="ＭＳ Ｐゴシック" panose="020B0600070205080204" pitchFamily="50" charset="-128"/>
              <a:ea typeface="ＭＳ Ｐゴシック" panose="020B0600070205080204" pitchFamily="50" charset="-128"/>
            </a:rPr>
            <a:t>5.1</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％）に対し</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8" name="直線コネクタ 377"/>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9"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0" name="直線コネクタ 379"/>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1"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2" name="直線コネクタ 381"/>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142422</xdr:rowOff>
    </xdr:from>
    <xdr:to>
      <xdr:col>81</xdr:col>
      <xdr:colOff>44450</xdr:colOff>
      <xdr:row>39</xdr:row>
      <xdr:rowOff>39915</xdr:rowOff>
    </xdr:to>
    <xdr:cxnSp macro="">
      <xdr:nvCxnSpPr>
        <xdr:cNvPr id="383" name="直線コネクタ 382"/>
        <xdr:cNvCxnSpPr/>
      </xdr:nvCxnSpPr>
      <xdr:spPr>
        <a:xfrm flipV="1">
          <a:off x="16179800" y="665752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4" name="公債費負担の状況平均値テキスト"/>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5" name="フローチャート: 判断 384"/>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39915</xdr:rowOff>
    </xdr:from>
    <xdr:to>
      <xdr:col>77</xdr:col>
      <xdr:colOff>44450</xdr:colOff>
      <xdr:row>40</xdr:row>
      <xdr:rowOff>40822</xdr:rowOff>
    </xdr:to>
    <xdr:cxnSp macro="">
      <xdr:nvCxnSpPr>
        <xdr:cNvPr id="386" name="直線コネクタ 385"/>
        <xdr:cNvCxnSpPr/>
      </xdr:nvCxnSpPr>
      <xdr:spPr>
        <a:xfrm flipV="1">
          <a:off x="15290800" y="672646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7" name="フローチャート: 判断 386"/>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88" name="テキスト ボックス 387"/>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40822</xdr:rowOff>
    </xdr:from>
    <xdr:to>
      <xdr:col>72</xdr:col>
      <xdr:colOff>203200</xdr:colOff>
      <xdr:row>41</xdr:row>
      <xdr:rowOff>24493</xdr:rowOff>
    </xdr:to>
    <xdr:cxnSp macro="">
      <xdr:nvCxnSpPr>
        <xdr:cNvPr id="389" name="直線コネクタ 388"/>
        <xdr:cNvCxnSpPr/>
      </xdr:nvCxnSpPr>
      <xdr:spPr>
        <a:xfrm flipV="1">
          <a:off x="14401800" y="6898822"/>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0" name="フローチャート: 判断 389"/>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1" name="テキスト ボックス 390"/>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42</xdr:row>
      <xdr:rowOff>25400</xdr:rowOff>
    </xdr:to>
    <xdr:cxnSp macro="">
      <xdr:nvCxnSpPr>
        <xdr:cNvPr id="392" name="直線コネクタ 391"/>
        <xdr:cNvCxnSpPr/>
      </xdr:nvCxnSpPr>
      <xdr:spPr>
        <a:xfrm flipV="1">
          <a:off x="13512800" y="70539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3" name="フローチャート: 判断 392"/>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4" name="テキスト ボックス 393"/>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5" name="フローチャート: 判断 394"/>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6" name="テキスト ボックス 395"/>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91622</xdr:rowOff>
    </xdr:from>
    <xdr:to>
      <xdr:col>81</xdr:col>
      <xdr:colOff>95250</xdr:colOff>
      <xdr:row>39</xdr:row>
      <xdr:rowOff>21772</xdr:rowOff>
    </xdr:to>
    <xdr:sp macro="" textlink="">
      <xdr:nvSpPr>
        <xdr:cNvPr id="402" name="楕円 401"/>
        <xdr:cNvSpPr/>
      </xdr:nvSpPr>
      <xdr:spPr>
        <a:xfrm>
          <a:off x="16967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108149</xdr:rowOff>
    </xdr:from>
    <xdr:ext cx="762000" cy="259045"/>
    <xdr:sp macro="" textlink="">
      <xdr:nvSpPr>
        <xdr:cNvPr id="403" name="公債費負担の状況該当値テキスト"/>
        <xdr:cNvSpPr txBox="1"/>
      </xdr:nvSpPr>
      <xdr:spPr>
        <a:xfrm>
          <a:off x="17106900" y="64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160565</xdr:rowOff>
    </xdr:from>
    <xdr:to>
      <xdr:col>77</xdr:col>
      <xdr:colOff>95250</xdr:colOff>
      <xdr:row>39</xdr:row>
      <xdr:rowOff>90715</xdr:rowOff>
    </xdr:to>
    <xdr:sp macro="" textlink="">
      <xdr:nvSpPr>
        <xdr:cNvPr id="404" name="楕円 403"/>
        <xdr:cNvSpPr/>
      </xdr:nvSpPr>
      <xdr:spPr>
        <a:xfrm>
          <a:off x="16129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100892</xdr:rowOff>
    </xdr:from>
    <xdr:ext cx="736600" cy="259045"/>
    <xdr:sp macro="" textlink="">
      <xdr:nvSpPr>
        <xdr:cNvPr id="405" name="テキスト ボックス 404"/>
        <xdr:cNvSpPr txBox="1"/>
      </xdr:nvSpPr>
      <xdr:spPr>
        <a:xfrm>
          <a:off x="15798800" y="644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161472</xdr:rowOff>
    </xdr:from>
    <xdr:to>
      <xdr:col>73</xdr:col>
      <xdr:colOff>44450</xdr:colOff>
      <xdr:row>40</xdr:row>
      <xdr:rowOff>91622</xdr:rowOff>
    </xdr:to>
    <xdr:sp macro="" textlink="">
      <xdr:nvSpPr>
        <xdr:cNvPr id="406" name="楕円 405"/>
        <xdr:cNvSpPr/>
      </xdr:nvSpPr>
      <xdr:spPr>
        <a:xfrm>
          <a:off x="15240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101799</xdr:rowOff>
    </xdr:from>
    <xdr:ext cx="762000" cy="259045"/>
    <xdr:sp macro="" textlink="">
      <xdr:nvSpPr>
        <xdr:cNvPr id="407" name="テキスト ボックス 406"/>
        <xdr:cNvSpPr txBox="1"/>
      </xdr:nvSpPr>
      <xdr:spPr>
        <a:xfrm>
          <a:off x="14909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08" name="楕円 407"/>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09" name="テキスト ボックス 408"/>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0" name="楕円 40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11" name="テキスト ボックス 41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年度以降、着実に将来負担比率が改善し、平成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年度から充当可能財源等が将来負担額を上回るため「</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」となる。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年度の将来負担額は、市債残高の減や職員の新陳代謝などにより、前年度比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21</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億円の減。充当可能財源等は、基準財政需要額算入見込額が臨時財政対策債や減収補填債の増などにより前年度比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82</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億円の増となった。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中期財政計画（平成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年度まで）にて、将来負担比率の目標を「実質</a:t>
          </a:r>
          <a:r>
            <a:rPr kumimoji="1" lang="en-US" altLang="ja-JP" sz="1200">
              <a:solidFill>
                <a:schemeClr val="tx1"/>
              </a:solidFill>
              <a:latin typeface="ＭＳ Ｐゴシック" panose="020B0600070205080204" pitchFamily="50" charset="-128"/>
              <a:ea typeface="ＭＳ Ｐゴシック" panose="020B0600070205080204" pitchFamily="50" charset="-128"/>
            </a:rPr>
            <a:t>0%</a:t>
          </a:r>
          <a:r>
            <a:rPr kumimoji="1" lang="ja-JP" altLang="en-US" sz="1200">
              <a:solidFill>
                <a:schemeClr val="tx1"/>
              </a:solidFill>
              <a:latin typeface="ＭＳ Ｐゴシック" panose="020B0600070205080204" pitchFamily="50" charset="-128"/>
              <a:ea typeface="ＭＳ Ｐゴシック" panose="020B0600070205080204" pitchFamily="50" charset="-128"/>
            </a:rPr>
            <a:t>近傍を維持」としており、市債に頼らない規律ある財政運営や外郭団体改革などの行財政改革の成果と考えている。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5" name="将来負担の状況平均値テキスト"/>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6" name="フローチャート: 判断 445"/>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7" name="フローチャート: 判断 446"/>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48" name="テキスト ボックス 447"/>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18796</xdr:rowOff>
    </xdr:from>
    <xdr:to>
      <xdr:col>73</xdr:col>
      <xdr:colOff>44450</xdr:colOff>
      <xdr:row>18</xdr:row>
      <xdr:rowOff>120396</xdr:rowOff>
    </xdr:to>
    <xdr:sp macro="" textlink="">
      <xdr:nvSpPr>
        <xdr:cNvPr id="449" name="フローチャート: 判断 448"/>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130573</xdr:rowOff>
    </xdr:from>
    <xdr:ext cx="762000" cy="259045"/>
    <xdr:sp macro="" textlink="">
      <xdr:nvSpPr>
        <xdr:cNvPr id="450" name="テキスト ボックス 449"/>
        <xdr:cNvSpPr txBox="1"/>
      </xdr:nvSpPr>
      <xdr:spPr>
        <a:xfrm>
          <a:off x="14909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86360</xdr:rowOff>
    </xdr:from>
    <xdr:to>
      <xdr:col>68</xdr:col>
      <xdr:colOff>203200</xdr:colOff>
      <xdr:row>19</xdr:row>
      <xdr:rowOff>16510</xdr:rowOff>
    </xdr:to>
    <xdr:sp macro="" textlink="">
      <xdr:nvSpPr>
        <xdr:cNvPr id="451" name="フローチャート: 判断 450"/>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26687</xdr:rowOff>
    </xdr:from>
    <xdr:ext cx="762000" cy="259045"/>
    <xdr:sp macro="" textlink="">
      <xdr:nvSpPr>
        <xdr:cNvPr id="452" name="テキスト ボックス 451"/>
        <xdr:cNvSpPr txBox="1"/>
      </xdr:nvSpPr>
      <xdr:spPr>
        <a:xfrm>
          <a:off x="14020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3" name="フローチャート: 判断 452"/>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104707</xdr:rowOff>
    </xdr:from>
    <xdr:ext cx="762000" cy="259045"/>
    <xdr:sp macro="" textlink="">
      <xdr:nvSpPr>
        <xdr:cNvPr id="454" name="テキスト ボックス 453"/>
        <xdr:cNvSpPr txBox="1"/>
      </xdr:nvSpPr>
      <xdr:spPr>
        <a:xfrm>
          <a:off x="13131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799,966
774,416
1,558.06
451,429,045
440,426,166
6,480,255
216,033,868
257,561,033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経常経費充当一般財源（分子）は</a:t>
          </a:r>
          <a:r>
            <a:rPr kumimoji="1" lang="en-US" altLang="ja-JP" sz="1200">
              <a:solidFill>
                <a:schemeClr val="tx1"/>
              </a:solidFill>
              <a:latin typeface="ＭＳ Ｐゴシック" panose="020B0600070205080204" pitchFamily="50" charset="-128"/>
              <a:ea typeface="ＭＳ Ｐゴシック" panose="020B0600070205080204" pitchFamily="50" charset="-128"/>
            </a:rPr>
            <a:t>13</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a:t>
          </a:r>
          <a:r>
            <a:rPr kumimoji="1" lang="en-US" altLang="ja-JP" sz="1200">
              <a:solidFill>
                <a:schemeClr val="tx1"/>
              </a:solidFill>
              <a:latin typeface="ＭＳ Ｐゴシック" panose="020B0600070205080204" pitchFamily="50" charset="-128"/>
              <a:ea typeface="ＭＳ Ｐゴシック" panose="020B0600070205080204" pitchFamily="50" charset="-128"/>
            </a:rPr>
            <a:t>R1</a:t>
          </a:r>
          <a:r>
            <a:rPr kumimoji="1" lang="ja-JP" altLang="en-US" sz="1200">
              <a:solidFill>
                <a:schemeClr val="tx1"/>
              </a:solidFill>
              <a:latin typeface="ＭＳ Ｐゴシック" panose="020B0600070205080204" pitchFamily="50" charset="-128"/>
              <a:ea typeface="ＭＳ Ｐゴシック" panose="020B0600070205080204" pitchFamily="50" charset="-128"/>
            </a:rPr>
            <a:t>：</a:t>
          </a:r>
          <a:r>
            <a:rPr kumimoji="1" lang="en-US" altLang="ja-JP" sz="1200">
              <a:solidFill>
                <a:schemeClr val="tx1"/>
              </a:solidFill>
              <a:latin typeface="ＭＳ Ｐゴシック" panose="020B0600070205080204" pitchFamily="50" charset="-128"/>
              <a:ea typeface="ＭＳ Ｐゴシック" panose="020B0600070205080204" pitchFamily="50" charset="-128"/>
            </a:rPr>
            <a:t>673</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a:t>
          </a:r>
          <a:r>
            <a:rPr kumimoji="1" lang="en-US" altLang="ja-JP" sz="1200">
              <a:solidFill>
                <a:schemeClr val="tx1"/>
              </a:solidFill>
              <a:latin typeface="ＭＳ Ｐゴシック" panose="020B0600070205080204" pitchFamily="50" charset="-128"/>
              <a:ea typeface="ＭＳ Ｐゴシック" panose="020B0600070205080204" pitchFamily="50" charset="-128"/>
            </a:rPr>
            <a:t>→R2</a:t>
          </a:r>
          <a:r>
            <a:rPr kumimoji="1" lang="ja-JP" altLang="en-US" sz="1200">
              <a:solidFill>
                <a:schemeClr val="tx1"/>
              </a:solidFill>
              <a:latin typeface="ＭＳ Ｐゴシック" panose="020B0600070205080204" pitchFamily="50" charset="-128"/>
              <a:ea typeface="ＭＳ Ｐゴシック" panose="020B0600070205080204" pitchFamily="50" charset="-128"/>
            </a:rPr>
            <a:t>：</a:t>
          </a:r>
          <a:r>
            <a:rPr kumimoji="1" lang="en-US" altLang="ja-JP" sz="1200">
              <a:solidFill>
                <a:schemeClr val="tx1"/>
              </a:solidFill>
              <a:latin typeface="ＭＳ Ｐゴシック" panose="020B0600070205080204" pitchFamily="50" charset="-128"/>
              <a:ea typeface="ＭＳ Ｐゴシック" panose="020B0600070205080204" pitchFamily="50" charset="-128"/>
            </a:rPr>
            <a:t>686</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億円）となるとともに、経常一般財源（分母）が地方消費税交付金の増や法人事業税交付金及び猶予特例債の皆増などにより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a:t>
          </a:r>
          <a:r>
            <a:rPr kumimoji="1" lang="en-US" altLang="ja-JP" sz="1200">
              <a:solidFill>
                <a:schemeClr val="tx1"/>
              </a:solidFill>
              <a:latin typeface="ＭＳ Ｐゴシック" panose="020B0600070205080204" pitchFamily="50" charset="-128"/>
              <a:ea typeface="ＭＳ Ｐゴシック" panose="020B0600070205080204" pitchFamily="50" charset="-128"/>
            </a:rPr>
            <a:t>R1</a:t>
          </a:r>
          <a:r>
            <a:rPr kumimoji="1" lang="ja-JP" altLang="en-US" sz="1200">
              <a:solidFill>
                <a:schemeClr val="tx1"/>
              </a:solidFill>
              <a:latin typeface="ＭＳ Ｐゴシック" panose="020B0600070205080204" pitchFamily="50" charset="-128"/>
              <a:ea typeface="ＭＳ Ｐゴシック" panose="020B0600070205080204" pitchFamily="50" charset="-128"/>
            </a:rPr>
            <a:t>：</a:t>
          </a:r>
          <a:r>
            <a:rPr kumimoji="1" lang="en-US" altLang="ja-JP" sz="1200">
              <a:solidFill>
                <a:schemeClr val="tx1"/>
              </a:solidFill>
              <a:latin typeface="ＭＳ Ｐゴシック" panose="020B0600070205080204" pitchFamily="50" charset="-128"/>
              <a:ea typeface="ＭＳ Ｐゴシック" panose="020B0600070205080204" pitchFamily="50" charset="-128"/>
            </a:rPr>
            <a:t>2,132</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a:t>
          </a:r>
          <a:r>
            <a:rPr kumimoji="1" lang="en-US" altLang="ja-JP" sz="1200">
              <a:solidFill>
                <a:schemeClr val="tx1"/>
              </a:solidFill>
              <a:latin typeface="ＭＳ Ｐゴシック" panose="020B0600070205080204" pitchFamily="50" charset="-128"/>
              <a:ea typeface="ＭＳ Ｐゴシック" panose="020B0600070205080204" pitchFamily="50" charset="-128"/>
            </a:rPr>
            <a:t>→R2</a:t>
          </a:r>
          <a:r>
            <a:rPr kumimoji="1" lang="ja-JP" altLang="en-US" sz="1200">
              <a:solidFill>
                <a:schemeClr val="tx1"/>
              </a:solidFill>
              <a:latin typeface="ＭＳ Ｐゴシック" panose="020B0600070205080204" pitchFamily="50" charset="-128"/>
              <a:ea typeface="ＭＳ Ｐゴシック" panose="020B0600070205080204" pitchFamily="50" charset="-128"/>
            </a:rPr>
            <a:t>：</a:t>
          </a:r>
          <a:r>
            <a:rPr kumimoji="1" lang="en-US" altLang="ja-JP" sz="1200">
              <a:solidFill>
                <a:schemeClr val="tx1"/>
              </a:solidFill>
              <a:latin typeface="ＭＳ Ｐゴシック" panose="020B0600070205080204" pitchFamily="50" charset="-128"/>
              <a:ea typeface="ＭＳ Ｐゴシック" panose="020B0600070205080204" pitchFamily="50" charset="-128"/>
            </a:rPr>
            <a:t>2,159</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億円）となった。これにより、人件費の経常収支比率は前年度比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0.2</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ポイントの悪化となった。今後は、平成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月に策定した新定員適正化計画に基づき、平成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年度の</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年間で職員定数</a:t>
          </a:r>
          <a:r>
            <a:rPr kumimoji="1" lang="en-US" altLang="ja-JP" sz="1200">
              <a:solidFill>
                <a:schemeClr val="tx1"/>
              </a:solidFill>
              <a:latin typeface="ＭＳ Ｐゴシック" panose="020B0600070205080204" pitchFamily="50" charset="-128"/>
              <a:ea typeface="ＭＳ Ｐゴシック" panose="020B0600070205080204" pitchFamily="50" charset="-128"/>
            </a:rPr>
            <a:t>330</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人の更なる削減を目指す。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140607</xdr:rowOff>
    </xdr:from>
    <xdr:to>
      <xdr:col>24</xdr:col>
      <xdr:colOff>25400</xdr:colOff>
      <xdr:row>42</xdr:row>
      <xdr:rowOff>7257</xdr:rowOff>
    </xdr:to>
    <xdr:cxnSp macro="">
      <xdr:nvCxnSpPr>
        <xdr:cNvPr id="63" name="直線コネクタ 62"/>
        <xdr:cNvCxnSpPr/>
      </xdr:nvCxnSpPr>
      <xdr:spPr>
        <a:xfrm flipV="1">
          <a:off x="4826000" y="6141357"/>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150784</xdr:rowOff>
    </xdr:from>
    <xdr:ext cx="762000" cy="259045"/>
    <xdr:sp macro="" textlink="">
      <xdr:nvSpPr>
        <xdr:cNvPr id="64"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xdr:rowOff>
    </xdr:from>
    <xdr:to>
      <xdr:col>24</xdr:col>
      <xdr:colOff>114300</xdr:colOff>
      <xdr:row>42</xdr:row>
      <xdr:rowOff>7257</xdr:rowOff>
    </xdr:to>
    <xdr:cxnSp macro="">
      <xdr:nvCxnSpPr>
        <xdr:cNvPr id="65" name="直線コネクタ 64"/>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55534</xdr:rowOff>
    </xdr:from>
    <xdr:ext cx="762000" cy="259045"/>
    <xdr:sp macro="" textlink="">
      <xdr:nvSpPr>
        <xdr:cNvPr id="66" name="人件費最大値テキスト"/>
        <xdr:cNvSpPr txBox="1"/>
      </xdr:nvSpPr>
      <xdr:spPr>
        <a:xfrm>
          <a:off x="4914900" y="588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140607</xdr:rowOff>
    </xdr:from>
    <xdr:to>
      <xdr:col>24</xdr:col>
      <xdr:colOff>114300</xdr:colOff>
      <xdr:row>35</xdr:row>
      <xdr:rowOff>140607</xdr:rowOff>
    </xdr:to>
    <xdr:cxnSp macro="">
      <xdr:nvCxnSpPr>
        <xdr:cNvPr id="67" name="直線コネクタ 66"/>
        <xdr:cNvCxnSpPr/>
      </xdr:nvCxnSpPr>
      <xdr:spPr>
        <a:xfrm>
          <a:off x="4737100" y="614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64407</xdr:rowOff>
    </xdr:from>
    <xdr:to>
      <xdr:col>24</xdr:col>
      <xdr:colOff>25400</xdr:colOff>
      <xdr:row>39</xdr:row>
      <xdr:rowOff>86178</xdr:rowOff>
    </xdr:to>
    <xdr:cxnSp macro="">
      <xdr:nvCxnSpPr>
        <xdr:cNvPr id="68" name="直線コネクタ 67"/>
        <xdr:cNvCxnSpPr/>
      </xdr:nvCxnSpPr>
      <xdr:spPr>
        <a:xfrm>
          <a:off x="3987800" y="6750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51905</xdr:rowOff>
    </xdr:from>
    <xdr:ext cx="762000" cy="259045"/>
    <xdr:sp macro="" textlink="">
      <xdr:nvSpPr>
        <xdr:cNvPr id="69" name="人件費平均値テキスト"/>
        <xdr:cNvSpPr txBox="1"/>
      </xdr:nvSpPr>
      <xdr:spPr>
        <a:xfrm>
          <a:off x="4914900" y="6567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70" name="フローチャート: 判断 69"/>
        <xdr:cNvSpPr/>
      </xdr:nvSpPr>
      <xdr:spPr>
        <a:xfrm>
          <a:off x="47752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39</xdr:row>
      <xdr:rowOff>64407</xdr:rowOff>
    </xdr:to>
    <xdr:cxnSp macro="">
      <xdr:nvCxnSpPr>
        <xdr:cNvPr id="71" name="直線コネクタ 70"/>
        <xdr:cNvCxnSpPr/>
      </xdr:nvCxnSpPr>
      <xdr:spPr>
        <a:xfrm>
          <a:off x="3098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103612</xdr:rowOff>
    </xdr:from>
    <xdr:ext cx="736600" cy="259045"/>
    <xdr:sp macro="" textlink="">
      <xdr:nvSpPr>
        <xdr:cNvPr id="73" name="テキスト ボックス 72"/>
        <xdr:cNvSpPr txBox="1"/>
      </xdr:nvSpPr>
      <xdr:spPr>
        <a:xfrm>
          <a:off x="3606800" y="644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116115</xdr:rowOff>
    </xdr:from>
    <xdr:to>
      <xdr:col>15</xdr:col>
      <xdr:colOff>98425</xdr:colOff>
      <xdr:row>39</xdr:row>
      <xdr:rowOff>42635</xdr:rowOff>
    </xdr:to>
    <xdr:cxnSp macro="">
      <xdr:nvCxnSpPr>
        <xdr:cNvPr id="74" name="直線コネクタ 73"/>
        <xdr:cNvCxnSpPr/>
      </xdr:nvCxnSpPr>
      <xdr:spPr>
        <a:xfrm flipV="1">
          <a:off x="2209800" y="6631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163285</xdr:rowOff>
    </xdr:from>
    <xdr:to>
      <xdr:col>15</xdr:col>
      <xdr:colOff>149225</xdr:colOff>
      <xdr:row>39</xdr:row>
      <xdr:rowOff>93435</xdr:rowOff>
    </xdr:to>
    <xdr:sp macro="" textlink="">
      <xdr:nvSpPr>
        <xdr:cNvPr id="75" name="フローチャート: 判断 74"/>
        <xdr:cNvSpPr/>
      </xdr:nvSpPr>
      <xdr:spPr>
        <a:xfrm>
          <a:off x="3048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78212</xdr:rowOff>
    </xdr:from>
    <xdr:ext cx="762000" cy="259045"/>
    <xdr:sp macro="" textlink="">
      <xdr:nvSpPr>
        <xdr:cNvPr id="76" name="テキスト ボックス 75"/>
        <xdr:cNvSpPr txBox="1"/>
      </xdr:nvSpPr>
      <xdr:spPr>
        <a:xfrm>
          <a:off x="2717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91622</xdr:rowOff>
    </xdr:from>
    <xdr:to>
      <xdr:col>11</xdr:col>
      <xdr:colOff>9525</xdr:colOff>
      <xdr:row>39</xdr:row>
      <xdr:rowOff>42635</xdr:rowOff>
    </xdr:to>
    <xdr:cxnSp macro="">
      <xdr:nvCxnSpPr>
        <xdr:cNvPr id="77" name="直線コネクタ 76"/>
        <xdr:cNvCxnSpPr/>
      </xdr:nvCxnSpPr>
      <xdr:spPr>
        <a:xfrm>
          <a:off x="1320800" y="5749472"/>
          <a:ext cx="889000" cy="9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13607</xdr:rowOff>
    </xdr:from>
    <xdr:to>
      <xdr:col>11</xdr:col>
      <xdr:colOff>60325</xdr:colOff>
      <xdr:row>39</xdr:row>
      <xdr:rowOff>115207</xdr:rowOff>
    </xdr:to>
    <xdr:sp macro="" textlink="">
      <xdr:nvSpPr>
        <xdr:cNvPr id="78" name="フローチャート: 判断 77"/>
        <xdr:cNvSpPr/>
      </xdr:nvSpPr>
      <xdr:spPr>
        <a:xfrm>
          <a:off x="2159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99984</xdr:rowOff>
    </xdr:from>
    <xdr:ext cx="762000" cy="259045"/>
    <xdr:sp macro="" textlink="">
      <xdr:nvSpPr>
        <xdr:cNvPr id="79" name="テキスト ボックス 78"/>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80" name="フローチャート: 判断 79"/>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81" name="テキスト ボックス 80"/>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87" name="楕円 86"/>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7455</xdr:rowOff>
    </xdr:from>
    <xdr:ext cx="762000" cy="259045"/>
    <xdr:sp macro="" textlink="">
      <xdr:nvSpPr>
        <xdr:cNvPr id="88" name="人件費該当値テキスト"/>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65315</xdr:rowOff>
    </xdr:from>
    <xdr:to>
      <xdr:col>15</xdr:col>
      <xdr:colOff>149225</xdr:colOff>
      <xdr:row>38</xdr:row>
      <xdr:rowOff>166915</xdr:rowOff>
    </xdr:to>
    <xdr:sp macro="" textlink="">
      <xdr:nvSpPr>
        <xdr:cNvPr id="91" name="楕円 90"/>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5641</xdr:rowOff>
    </xdr:from>
    <xdr:ext cx="762000" cy="259045"/>
    <xdr:sp macro="" textlink="">
      <xdr:nvSpPr>
        <xdr:cNvPr id="92" name="テキスト ボックス 91"/>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163285</xdr:rowOff>
    </xdr:from>
    <xdr:to>
      <xdr:col>11</xdr:col>
      <xdr:colOff>60325</xdr:colOff>
      <xdr:row>39</xdr:row>
      <xdr:rowOff>93435</xdr:rowOff>
    </xdr:to>
    <xdr:sp macro="" textlink="">
      <xdr:nvSpPr>
        <xdr:cNvPr id="93" name="楕円 92"/>
        <xdr:cNvSpPr/>
      </xdr:nvSpPr>
      <xdr:spPr>
        <a:xfrm>
          <a:off x="2159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103612</xdr:rowOff>
    </xdr:from>
    <xdr:ext cx="762000" cy="259045"/>
    <xdr:sp macro="" textlink="">
      <xdr:nvSpPr>
        <xdr:cNvPr id="94" name="テキスト ボックス 93"/>
        <xdr:cNvSpPr txBox="1"/>
      </xdr:nvSpPr>
      <xdr:spPr>
        <a:xfrm>
          <a:off x="1828800" y="644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40822</xdr:rowOff>
    </xdr:from>
    <xdr:to>
      <xdr:col>6</xdr:col>
      <xdr:colOff>171450</xdr:colOff>
      <xdr:row>33</xdr:row>
      <xdr:rowOff>142422</xdr:rowOff>
    </xdr:to>
    <xdr:sp macro="" textlink="">
      <xdr:nvSpPr>
        <xdr:cNvPr id="95" name="楕円 94"/>
        <xdr:cNvSpPr/>
      </xdr:nvSpPr>
      <xdr:spPr>
        <a:xfrm>
          <a:off x="1270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152599</xdr:rowOff>
    </xdr:from>
    <xdr:ext cx="762000" cy="259045"/>
    <xdr:sp macro="" textlink="">
      <xdr:nvSpPr>
        <xdr:cNvPr id="96" name="テキスト ボックス 95"/>
        <xdr:cNvSpPr txBox="1"/>
      </xdr:nvSpPr>
      <xdr:spPr>
        <a:xfrm>
          <a:off x="939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市町村の合併を行い類似団体で最も広い市域を有する。そのため管理する施設も多く、物件費に係る経常収支比率は類似団体の平均を例年上回る。令和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年度の経常経費充当一般財源（分子）は横ばいの</a:t>
          </a:r>
          <a:r>
            <a:rPr kumimoji="1" lang="en-US" altLang="ja-JP" sz="1300">
              <a:solidFill>
                <a:schemeClr val="tx1"/>
              </a:solidFill>
              <a:latin typeface="ＭＳ Ｐゴシック" panose="020B0600070205080204" pitchFamily="50" charset="-128"/>
              <a:ea typeface="ＭＳ Ｐゴシック" panose="020B0600070205080204" pitchFamily="50" charset="-128"/>
            </a:rPr>
            <a:t>308</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億円となったが、経常一般財源（分母）が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ポイント改善した。今後も施設の統合廃止等の資産経営の合理化を推進し圧縮に努める。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6" name="直線コネクタ 125"/>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7" name="物件費最小値テキスト"/>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8" name="直線コネクタ 127"/>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143329</xdr:rowOff>
    </xdr:to>
    <xdr:cxnSp macro="">
      <xdr:nvCxnSpPr>
        <xdr:cNvPr id="131" name="直線コネクタ 130"/>
        <xdr:cNvCxnSpPr/>
      </xdr:nvCxnSpPr>
      <xdr:spPr>
        <a:xfrm flipV="1">
          <a:off x="15671800" y="31804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32" name="物件費平均値テキスト"/>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3" name="フローチャート: 判断 132"/>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143329</xdr:rowOff>
    </xdr:to>
    <xdr:cxnSp macro="">
      <xdr:nvCxnSpPr>
        <xdr:cNvPr id="134" name="直線コネクタ 133"/>
        <xdr:cNvCxnSpPr/>
      </xdr:nvCxnSpPr>
      <xdr:spPr>
        <a:xfrm>
          <a:off x="14782800" y="31151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5" name="フローチャート: 判断 134"/>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6" name="テキスト ボックス 135"/>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78014</xdr:rowOff>
    </xdr:to>
    <xdr:cxnSp macro="">
      <xdr:nvCxnSpPr>
        <xdr:cNvPr id="137" name="直線コネクタ 136"/>
        <xdr:cNvCxnSpPr/>
      </xdr:nvCxnSpPr>
      <xdr:spPr>
        <a:xfrm flipV="1">
          <a:off x="13893800" y="31151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8" name="フローチャート: 判断 137"/>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9" name="テキスト ボックス 138"/>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78014</xdr:rowOff>
    </xdr:from>
    <xdr:to>
      <xdr:col>69</xdr:col>
      <xdr:colOff>92075</xdr:colOff>
      <xdr:row>20</xdr:row>
      <xdr:rowOff>127000</xdr:rowOff>
    </xdr:to>
    <xdr:cxnSp macro="">
      <xdr:nvCxnSpPr>
        <xdr:cNvPr id="140" name="直線コネクタ 139"/>
        <xdr:cNvCxnSpPr/>
      </xdr:nvCxnSpPr>
      <xdr:spPr>
        <a:xfrm flipV="1">
          <a:off x="13004800" y="3164114"/>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41" name="フローチャート: 判断 140"/>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42" name="テキスト ボックス 141"/>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50" name="楕円 149"/>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51"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92529</xdr:rowOff>
    </xdr:from>
    <xdr:to>
      <xdr:col>78</xdr:col>
      <xdr:colOff>120650</xdr:colOff>
      <xdr:row>19</xdr:row>
      <xdr:rowOff>22678</xdr:rowOff>
    </xdr:to>
    <xdr:sp macro="" textlink="">
      <xdr:nvSpPr>
        <xdr:cNvPr id="152" name="楕円 151"/>
        <xdr:cNvSpPr/>
      </xdr:nvSpPr>
      <xdr:spPr>
        <a:xfrm>
          <a:off x="15621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7455</xdr:rowOff>
    </xdr:from>
    <xdr:ext cx="736600" cy="259045"/>
    <xdr:sp macro="" textlink="">
      <xdr:nvSpPr>
        <xdr:cNvPr id="153" name="テキスト ボックス 152"/>
        <xdr:cNvSpPr txBox="1"/>
      </xdr:nvSpPr>
      <xdr:spPr>
        <a:xfrm>
          <a:off x="15290800" y="326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4" name="楕円 153"/>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5" name="テキスト ボックス 154"/>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27214</xdr:rowOff>
    </xdr:from>
    <xdr:to>
      <xdr:col>69</xdr:col>
      <xdr:colOff>142875</xdr:colOff>
      <xdr:row>18</xdr:row>
      <xdr:rowOff>128814</xdr:rowOff>
    </xdr:to>
    <xdr:sp macro="" textlink="">
      <xdr:nvSpPr>
        <xdr:cNvPr id="156" name="楕円 155"/>
        <xdr:cNvSpPr/>
      </xdr:nvSpPr>
      <xdr:spPr>
        <a:xfrm>
          <a:off x="13843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113591</xdr:rowOff>
    </xdr:from>
    <xdr:ext cx="762000" cy="259045"/>
    <xdr:sp macro="" textlink="">
      <xdr:nvSpPr>
        <xdr:cNvPr id="157" name="テキスト ボックス 156"/>
        <xdr:cNvSpPr txBox="1"/>
      </xdr:nvSpPr>
      <xdr:spPr>
        <a:xfrm>
          <a:off x="13512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76200</xdr:rowOff>
    </xdr:from>
    <xdr:to>
      <xdr:col>65</xdr:col>
      <xdr:colOff>53975</xdr:colOff>
      <xdr:row>21</xdr:row>
      <xdr:rowOff>6350</xdr:rowOff>
    </xdr:to>
    <xdr:sp macro="" textlink="">
      <xdr:nvSpPr>
        <xdr:cNvPr id="158" name="楕円 157"/>
        <xdr:cNvSpPr/>
      </xdr:nvSpPr>
      <xdr:spPr>
        <a:xfrm>
          <a:off x="12954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162577</xdr:rowOff>
    </xdr:from>
    <xdr:ext cx="762000" cy="259045"/>
    <xdr:sp macro="" textlink="">
      <xdr:nvSpPr>
        <xdr:cNvPr id="159" name="テキスト ボックス 158"/>
        <xdr:cNvSpPr txBox="1"/>
      </xdr:nvSpPr>
      <xdr:spPr>
        <a:xfrm>
          <a:off x="12623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経常一般財源（分母）が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億円の増となるとともに、幼児教育・保育無償化関連事業に係る私立幼稚園保育料等の公費負担増等により、経常経費充当一般財源（分子）は前年度比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243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億円となったものの、経常収支比率は前年度比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9" name="直線コネクタ 188"/>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9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91" name="直線コネクタ 19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2" name="扶助費最大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3" name="直線コネクタ 192"/>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151493</xdr:rowOff>
    </xdr:to>
    <xdr:cxnSp macro="">
      <xdr:nvCxnSpPr>
        <xdr:cNvPr id="194" name="直線コネクタ 193"/>
        <xdr:cNvCxnSpPr/>
      </xdr:nvCxnSpPr>
      <xdr:spPr>
        <a:xfrm flipV="1">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154412</xdr:rowOff>
    </xdr:from>
    <xdr:ext cx="762000" cy="259045"/>
    <xdr:sp macro="" textlink="">
      <xdr:nvSpPr>
        <xdr:cNvPr id="195" name="扶助費平均値テキスト"/>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6" name="フローチャート: 判断 195"/>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53</xdr:row>
      <xdr:rowOff>151493</xdr:rowOff>
    </xdr:to>
    <xdr:cxnSp macro="">
      <xdr:nvCxnSpPr>
        <xdr:cNvPr id="197" name="直線コネクタ 196"/>
        <xdr:cNvCxnSpPr/>
      </xdr:nvCxnSpPr>
      <xdr:spPr>
        <a:xfrm>
          <a:off x="3098800" y="9140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8" name="フローチャート: 判断 197"/>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9" name="テキスト ボックス 198"/>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53522</xdr:rowOff>
    </xdr:to>
    <xdr:cxnSp macro="">
      <xdr:nvCxnSpPr>
        <xdr:cNvPr id="200" name="直線コネクタ 199"/>
        <xdr:cNvCxnSpPr/>
      </xdr:nvCxnSpPr>
      <xdr:spPr>
        <a:xfrm>
          <a:off x="2209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201" name="フローチャート: 判断 200"/>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2" name="テキスト ボックス 201"/>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54</xdr:row>
      <xdr:rowOff>127000</xdr:rowOff>
    </xdr:to>
    <xdr:cxnSp macro="">
      <xdr:nvCxnSpPr>
        <xdr:cNvPr id="203" name="直線コネクタ 202"/>
        <xdr:cNvCxnSpPr/>
      </xdr:nvCxnSpPr>
      <xdr:spPr>
        <a:xfrm flipV="1">
          <a:off x="1320800" y="9124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4" name="フローチャート: 判断 203"/>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5" name="テキスト ボックス 204"/>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6" name="フローチャート: 判断 205"/>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7" name="テキスト ボックス 206"/>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13" name="楕円 212"/>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164392</xdr:rowOff>
    </xdr:from>
    <xdr:ext cx="762000" cy="259045"/>
    <xdr:sp macro="" textlink="">
      <xdr:nvSpPr>
        <xdr:cNvPr id="214" name="扶助費該当値テキスト"/>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15" name="楕円 214"/>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16" name="テキスト ボックス 215"/>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2722</xdr:rowOff>
    </xdr:from>
    <xdr:to>
      <xdr:col>15</xdr:col>
      <xdr:colOff>149225</xdr:colOff>
      <xdr:row>53</xdr:row>
      <xdr:rowOff>104322</xdr:rowOff>
    </xdr:to>
    <xdr:sp macro="" textlink="">
      <xdr:nvSpPr>
        <xdr:cNvPr id="217" name="楕円 216"/>
        <xdr:cNvSpPr/>
      </xdr:nvSpPr>
      <xdr:spPr>
        <a:xfrm>
          <a:off x="3048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114499</xdr:rowOff>
    </xdr:from>
    <xdr:ext cx="762000" cy="259045"/>
    <xdr:sp macro="" textlink="">
      <xdr:nvSpPr>
        <xdr:cNvPr id="218" name="テキスト ボックス 217"/>
        <xdr:cNvSpPr txBox="1"/>
      </xdr:nvSpPr>
      <xdr:spPr>
        <a:xfrm>
          <a:off x="2717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9" name="楕円 218"/>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20" name="テキスト ボックス 219"/>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21" name="楕円 22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22" name="テキスト ボックス 22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年度は、その他の経常収支比率は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ポイント悪化した。今後保有資産の老朽化に伴う維持管理経費が大きな財政負担となることが見込まれており、資産の見直しや活用、運営管理等に関し長期的かつ着実に推進するため、平成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月に定めた公共施設等総合管理計画により、維持管理コストの適正化を図る。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50" name="直線コネクタ 249"/>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3"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4" name="直線コネクタ 253"/>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146050</xdr:rowOff>
    </xdr:to>
    <xdr:cxnSp macro="">
      <xdr:nvCxnSpPr>
        <xdr:cNvPr id="255" name="直線コネクタ 254"/>
        <xdr:cNvCxnSpPr/>
      </xdr:nvCxnSpPr>
      <xdr:spPr>
        <a:xfrm>
          <a:off x="15671800" y="989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6"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7" name="フローチャート: 判断 256"/>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127000</xdr:rowOff>
    </xdr:to>
    <xdr:cxnSp macro="">
      <xdr:nvCxnSpPr>
        <xdr:cNvPr id="258" name="直線コネクタ 257"/>
        <xdr:cNvCxnSpPr/>
      </xdr:nvCxnSpPr>
      <xdr:spPr>
        <a:xfrm>
          <a:off x="14782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9" name="フローチャート: 判断 258"/>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60" name="テキスト ボックス 259"/>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57</xdr:row>
      <xdr:rowOff>165100</xdr:rowOff>
    </xdr:to>
    <xdr:cxnSp macro="">
      <xdr:nvCxnSpPr>
        <xdr:cNvPr id="261" name="直線コネクタ 260"/>
        <xdr:cNvCxnSpPr/>
      </xdr:nvCxnSpPr>
      <xdr:spPr>
        <a:xfrm flipV="1">
          <a:off x="13893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2" name="フローチャート: 判断 261"/>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3" name="テキスト ボックス 262"/>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165100</xdr:rowOff>
    </xdr:from>
    <xdr:to>
      <xdr:col>69</xdr:col>
      <xdr:colOff>92075</xdr:colOff>
      <xdr:row>60</xdr:row>
      <xdr:rowOff>31750</xdr:rowOff>
    </xdr:to>
    <xdr:cxnSp macro="">
      <xdr:nvCxnSpPr>
        <xdr:cNvPr id="264" name="直線コネクタ 263"/>
        <xdr:cNvCxnSpPr/>
      </xdr:nvCxnSpPr>
      <xdr:spPr>
        <a:xfrm flipV="1">
          <a:off x="13004800" y="99377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5" name="フローチャート: 判断 264"/>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66" name="テキスト ボックス 265"/>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7" name="フローチャート: 判断 266"/>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111777</xdr:rowOff>
    </xdr:from>
    <xdr:ext cx="762000" cy="259045"/>
    <xdr:sp macro="" textlink="">
      <xdr:nvSpPr>
        <xdr:cNvPr id="268" name="テキスト ボックス 267"/>
        <xdr:cNvSpPr txBox="1"/>
      </xdr:nvSpPr>
      <xdr:spPr>
        <a:xfrm>
          <a:off x="12623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4" name="楕円 273"/>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5"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6" name="楕円 275"/>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7" name="テキスト ボックス 276"/>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78" name="楕円 277"/>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79" name="テキスト ボックス 278"/>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114300</xdr:rowOff>
    </xdr:from>
    <xdr:to>
      <xdr:col>69</xdr:col>
      <xdr:colOff>142875</xdr:colOff>
      <xdr:row>58</xdr:row>
      <xdr:rowOff>44450</xdr:rowOff>
    </xdr:to>
    <xdr:sp macro="" textlink="">
      <xdr:nvSpPr>
        <xdr:cNvPr id="280" name="楕円 279"/>
        <xdr:cNvSpPr/>
      </xdr:nvSpPr>
      <xdr:spPr>
        <a:xfrm>
          <a:off x="13843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29227</xdr:rowOff>
    </xdr:from>
    <xdr:ext cx="762000" cy="259045"/>
    <xdr:sp macro="" textlink="">
      <xdr:nvSpPr>
        <xdr:cNvPr id="281" name="テキスト ボックス 280"/>
        <xdr:cNvSpPr txBox="1"/>
      </xdr:nvSpPr>
      <xdr:spPr>
        <a:xfrm>
          <a:off x="13512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152400</xdr:rowOff>
    </xdr:from>
    <xdr:to>
      <xdr:col>65</xdr:col>
      <xdr:colOff>53975</xdr:colOff>
      <xdr:row>60</xdr:row>
      <xdr:rowOff>82550</xdr:rowOff>
    </xdr:to>
    <xdr:sp macro="" textlink="">
      <xdr:nvSpPr>
        <xdr:cNvPr id="282" name="楕円 281"/>
        <xdr:cNvSpPr/>
      </xdr:nvSpPr>
      <xdr:spPr>
        <a:xfrm>
          <a:off x="12954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67327</xdr:rowOff>
    </xdr:from>
    <xdr:ext cx="762000" cy="259045"/>
    <xdr:sp macro="" textlink="">
      <xdr:nvSpPr>
        <xdr:cNvPr id="283" name="テキスト ボックス 282"/>
        <xdr:cNvSpPr txBox="1"/>
      </xdr:nvSpPr>
      <xdr:spPr>
        <a:xfrm>
          <a:off x="12623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年度は、経常経費充当一般財源（分子）は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125</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億円、経常一般財源（分母）が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億円の増となったものの、補助費等の経常収支比率は横ばいの</a:t>
          </a:r>
          <a:r>
            <a:rPr kumimoji="1" lang="en-US" altLang="ja-JP" sz="1300">
              <a:solidFill>
                <a:schemeClr val="tx1"/>
              </a:solidFill>
              <a:latin typeface="ＭＳ Ｐゴシック" panose="020B0600070205080204" pitchFamily="50" charset="-128"/>
              <a:ea typeface="ＭＳ Ｐゴシック" panose="020B0600070205080204" pitchFamily="50" charset="-128"/>
            </a:rPr>
            <a:t>5.8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ポイントとなった。補助金及び負担金については、ガイドラインに基づく</a:t>
          </a:r>
          <a:r>
            <a:rPr kumimoji="1" lang="en-US" altLang="ja-JP" sz="1300">
              <a:solidFill>
                <a:schemeClr val="tx1"/>
              </a:solidFill>
              <a:latin typeface="ＭＳ Ｐゴシック" panose="020B0600070205080204" pitchFamily="50" charset="-128"/>
              <a:ea typeface="ＭＳ Ｐゴシック" panose="020B0600070205080204" pitchFamily="50" charset="-128"/>
            </a:rPr>
            <a:t>PDCA</a:t>
          </a:r>
          <a:r>
            <a:rPr kumimoji="1" lang="ja-JP" altLang="en-US" sz="1300">
              <a:solidFill>
                <a:schemeClr val="tx1"/>
              </a:solidFill>
              <a:latin typeface="ＭＳ Ｐゴシック" panose="020B0600070205080204" pitchFamily="50" charset="-128"/>
              <a:ea typeface="ＭＳ Ｐゴシック" panose="020B0600070205080204" pitchFamily="50" charset="-128"/>
            </a:rPr>
            <a:t>サイクルにより継続して見直しを進めており、その成果により補助費等に係る経常収支比率が類似団体平均を大きく下回っている。引き続き見直しを進める。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11" name="直線コネクタ 310"/>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2" name="補助費等最小値テキスト"/>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3" name="直線コネクタ 312"/>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4" name="補助費等最大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5" name="直線コネクタ 314"/>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34</xdr:row>
      <xdr:rowOff>165100</xdr:rowOff>
    </xdr:to>
    <xdr:cxnSp macro="">
      <xdr:nvCxnSpPr>
        <xdr:cNvPr id="316" name="直線コネクタ 315"/>
        <xdr:cNvCxnSpPr/>
      </xdr:nvCxnSpPr>
      <xdr:spPr>
        <a:xfrm>
          <a:off x="15671800" y="599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7"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8" name="フローチャート: 判断 317"/>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146050</xdr:rowOff>
    </xdr:from>
    <xdr:to>
      <xdr:col>78</xdr:col>
      <xdr:colOff>69850</xdr:colOff>
      <xdr:row>34</xdr:row>
      <xdr:rowOff>165100</xdr:rowOff>
    </xdr:to>
    <xdr:cxnSp macro="">
      <xdr:nvCxnSpPr>
        <xdr:cNvPr id="319" name="直線コネクタ 318"/>
        <xdr:cNvCxnSpPr/>
      </xdr:nvCxnSpPr>
      <xdr:spPr>
        <a:xfrm>
          <a:off x="14782800" y="597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20" name="フローチャート: 判断 319"/>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21" name="テキスト ボックス 320"/>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146050</xdr:rowOff>
    </xdr:from>
    <xdr:to>
      <xdr:col>73</xdr:col>
      <xdr:colOff>180975</xdr:colOff>
      <xdr:row>34</xdr:row>
      <xdr:rowOff>146050</xdr:rowOff>
    </xdr:to>
    <xdr:cxnSp macro="">
      <xdr:nvCxnSpPr>
        <xdr:cNvPr id="322" name="直線コネクタ 321"/>
        <xdr:cNvCxnSpPr/>
      </xdr:nvCxnSpPr>
      <xdr:spPr>
        <a:xfrm>
          <a:off x="13893800" y="597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3" name="フローチャート: 判断 322"/>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4" name="テキスト ボックス 323"/>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146050</xdr:rowOff>
    </xdr:from>
    <xdr:to>
      <xdr:col>69</xdr:col>
      <xdr:colOff>92075</xdr:colOff>
      <xdr:row>36</xdr:row>
      <xdr:rowOff>50800</xdr:rowOff>
    </xdr:to>
    <xdr:cxnSp macro="">
      <xdr:nvCxnSpPr>
        <xdr:cNvPr id="325" name="直線コネクタ 324"/>
        <xdr:cNvCxnSpPr/>
      </xdr:nvCxnSpPr>
      <xdr:spPr>
        <a:xfrm flipV="1">
          <a:off x="13004800" y="5975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6" name="フローチャート: 判断 325"/>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7" name="テキスト ボックス 326"/>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8" name="フローチャート: 判断 327"/>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9" name="テキスト ボックス 328"/>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5" name="楕円 334"/>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130827</xdr:rowOff>
    </xdr:from>
    <xdr:ext cx="762000" cy="259045"/>
    <xdr:sp macro="" textlink="">
      <xdr:nvSpPr>
        <xdr:cNvPr id="336"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7" name="楕円 336"/>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54627</xdr:rowOff>
    </xdr:from>
    <xdr:ext cx="736600" cy="259045"/>
    <xdr:sp macro="" textlink="">
      <xdr:nvSpPr>
        <xdr:cNvPr id="338" name="テキスト ボックス 337"/>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95250</xdr:rowOff>
    </xdr:from>
    <xdr:to>
      <xdr:col>74</xdr:col>
      <xdr:colOff>31750</xdr:colOff>
      <xdr:row>35</xdr:row>
      <xdr:rowOff>25400</xdr:rowOff>
    </xdr:to>
    <xdr:sp macro="" textlink="">
      <xdr:nvSpPr>
        <xdr:cNvPr id="339" name="楕円 338"/>
        <xdr:cNvSpPr/>
      </xdr:nvSpPr>
      <xdr:spPr>
        <a:xfrm>
          <a:off x="14732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35577</xdr:rowOff>
    </xdr:from>
    <xdr:ext cx="762000" cy="259045"/>
    <xdr:sp macro="" textlink="">
      <xdr:nvSpPr>
        <xdr:cNvPr id="340" name="テキスト ボックス 339"/>
        <xdr:cNvSpPr txBox="1"/>
      </xdr:nvSpPr>
      <xdr:spPr>
        <a:xfrm>
          <a:off x="14401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95250</xdr:rowOff>
    </xdr:from>
    <xdr:to>
      <xdr:col>69</xdr:col>
      <xdr:colOff>142875</xdr:colOff>
      <xdr:row>35</xdr:row>
      <xdr:rowOff>25400</xdr:rowOff>
    </xdr:to>
    <xdr:sp macro="" textlink="">
      <xdr:nvSpPr>
        <xdr:cNvPr id="341" name="楕円 340"/>
        <xdr:cNvSpPr/>
      </xdr:nvSpPr>
      <xdr:spPr>
        <a:xfrm>
          <a:off x="13843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35577</xdr:rowOff>
    </xdr:from>
    <xdr:ext cx="762000" cy="259045"/>
    <xdr:sp macro="" textlink="">
      <xdr:nvSpPr>
        <xdr:cNvPr id="342" name="テキスト ボックス 341"/>
        <xdr:cNvSpPr txBox="1"/>
      </xdr:nvSpPr>
      <xdr:spPr>
        <a:xfrm>
          <a:off x="13512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43" name="楕円 342"/>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44" name="テキスト ボックス 343"/>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類似団体の中では中位に位置する。経常経費充当一般財源（分子）は、前年度比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億円増の</a:t>
          </a:r>
          <a:r>
            <a:rPr kumimoji="1" lang="en-US" altLang="ja-JP" sz="1200">
              <a:solidFill>
                <a:schemeClr val="tx1"/>
              </a:solidFill>
              <a:latin typeface="ＭＳ Ｐゴシック" panose="020B0600070205080204" pitchFamily="50" charset="-128"/>
              <a:ea typeface="ＭＳ Ｐゴシック" panose="020B0600070205080204" pitchFamily="50" charset="-128"/>
            </a:rPr>
            <a:t>369</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億円となった一方、経常一般財源（分母）が地方消費税交付金の増や法人事業税交付金及び猶予特例債の皆増などにより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億円の増となったことから、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0.1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ポイント改善した。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一人あたり市債残高は、令和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年度末は</a:t>
          </a:r>
          <a:r>
            <a:rPr kumimoji="1" lang="en-US" altLang="ja-JP" sz="1200">
              <a:solidFill>
                <a:schemeClr val="tx1"/>
              </a:solidFill>
              <a:latin typeface="ＭＳ Ｐゴシック" panose="020B0600070205080204" pitchFamily="50" charset="-128"/>
              <a:ea typeface="ＭＳ Ｐゴシック" panose="020B0600070205080204" pitchFamily="50" charset="-128"/>
            </a:rPr>
            <a:t>557</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人で、中期財政計画（平成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年度まで）における計画値</a:t>
          </a:r>
          <a:r>
            <a:rPr kumimoji="1" lang="en-US" altLang="ja-JP" sz="1200">
              <a:solidFill>
                <a:schemeClr val="tx1"/>
              </a:solidFill>
              <a:latin typeface="ＭＳ Ｐゴシック" panose="020B0600070205080204" pitchFamily="50" charset="-128"/>
              <a:ea typeface="ＭＳ Ｐゴシック" panose="020B0600070205080204" pitchFamily="50" charset="-128"/>
            </a:rPr>
            <a:t>577</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人以下を達成している。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2" name="直線コネクタ 371"/>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3"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4" name="直線コネクタ 373"/>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5"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6" name="直線コネクタ 375"/>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88900</xdr:rowOff>
    </xdr:to>
    <xdr:cxnSp macro="">
      <xdr:nvCxnSpPr>
        <xdr:cNvPr id="377" name="直線コネクタ 376"/>
        <xdr:cNvCxnSpPr/>
      </xdr:nvCxnSpPr>
      <xdr:spPr>
        <a:xfrm flipV="1">
          <a:off x="3987800" y="1310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8" name="公債費平均値テキスト"/>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9" name="フローチャート: 判断 378"/>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88900</xdr:rowOff>
    </xdr:to>
    <xdr:cxnSp macro="">
      <xdr:nvCxnSpPr>
        <xdr:cNvPr id="380" name="直線コネクタ 379"/>
        <xdr:cNvCxnSpPr/>
      </xdr:nvCxnSpPr>
      <xdr:spPr>
        <a:xfrm>
          <a:off x="3098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81" name="フローチャート: 判断 380"/>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2" name="テキスト ボックス 381"/>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107950</xdr:rowOff>
    </xdr:to>
    <xdr:cxnSp macro="">
      <xdr:nvCxnSpPr>
        <xdr:cNvPr id="383" name="直線コネクタ 382"/>
        <xdr:cNvCxnSpPr/>
      </xdr:nvCxnSpPr>
      <xdr:spPr>
        <a:xfrm flipV="1">
          <a:off x="2209800" y="1304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4" name="フローチャート: 判断 38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5" name="テキスト ボックス 38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80</xdr:row>
      <xdr:rowOff>12700</xdr:rowOff>
    </xdr:to>
    <xdr:cxnSp macro="">
      <xdr:nvCxnSpPr>
        <xdr:cNvPr id="386" name="直線コネクタ 385"/>
        <xdr:cNvCxnSpPr/>
      </xdr:nvCxnSpPr>
      <xdr:spPr>
        <a:xfrm flipV="1">
          <a:off x="1320800" y="1313815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7" name="フローチャート: 判断 386"/>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8" name="テキスト ボックス 387"/>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9" name="フローチャート: 判断 388"/>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90" name="テキスト ボックス 389"/>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96" name="楕円 395"/>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97" name="公債費該当値テキスト"/>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8" name="楕円 397"/>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9" name="テキスト ボックス 398"/>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400" name="楕円 39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401" name="テキスト ボックス 400"/>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402" name="楕円 401"/>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403" name="テキスト ボックス 402"/>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404" name="楕円 403"/>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73677</xdr:rowOff>
    </xdr:from>
    <xdr:ext cx="762000" cy="259045"/>
    <xdr:sp macro="" textlink="">
      <xdr:nvSpPr>
        <xdr:cNvPr id="405" name="テキスト ボックス 404"/>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類似団体の中では上位に位置する。令和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年度の公債費以外の経常収支比率は、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75.4</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主な要因は、介護保険事業特別会計に対する繰出金の増や幼児教育・保育の無償化の通年実施などに伴う扶助費の増などであり、今後も更なる経常経費の圧縮に努める。</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3" name="直線コネクタ 432"/>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4" name="公債費以外最小値テキスト"/>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5" name="直線コネクタ 434"/>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6"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7" name="直線コネクタ 436"/>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82550</xdr:rowOff>
    </xdr:from>
    <xdr:to>
      <xdr:col>82</xdr:col>
      <xdr:colOff>107950</xdr:colOff>
      <xdr:row>75</xdr:row>
      <xdr:rowOff>95250</xdr:rowOff>
    </xdr:to>
    <xdr:cxnSp macro="">
      <xdr:nvCxnSpPr>
        <xdr:cNvPr id="438" name="直線コネクタ 437"/>
        <xdr:cNvCxnSpPr/>
      </xdr:nvCxnSpPr>
      <xdr:spPr>
        <a:xfrm flipV="1">
          <a:off x="15671800" y="1294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39"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40" name="フローチャート: 判断 439"/>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120650</xdr:rowOff>
    </xdr:from>
    <xdr:to>
      <xdr:col>78</xdr:col>
      <xdr:colOff>69850</xdr:colOff>
      <xdr:row>75</xdr:row>
      <xdr:rowOff>95250</xdr:rowOff>
    </xdr:to>
    <xdr:cxnSp macro="">
      <xdr:nvCxnSpPr>
        <xdr:cNvPr id="441" name="直線コネクタ 440"/>
        <xdr:cNvCxnSpPr/>
      </xdr:nvCxnSpPr>
      <xdr:spPr>
        <a:xfrm>
          <a:off x="14782800" y="12636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2" name="フローチャート: 判断 441"/>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35577</xdr:rowOff>
    </xdr:from>
    <xdr:ext cx="736600" cy="259045"/>
    <xdr:sp macro="" textlink="">
      <xdr:nvSpPr>
        <xdr:cNvPr id="443" name="テキスト ボックス 442"/>
        <xdr:cNvSpPr txBox="1"/>
      </xdr:nvSpPr>
      <xdr:spPr>
        <a:xfrm>
          <a:off x="15290800" y="1340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120650</xdr:rowOff>
    </xdr:from>
    <xdr:to>
      <xdr:col>73</xdr:col>
      <xdr:colOff>180975</xdr:colOff>
      <xdr:row>74</xdr:row>
      <xdr:rowOff>114300</xdr:rowOff>
    </xdr:to>
    <xdr:cxnSp macro="">
      <xdr:nvCxnSpPr>
        <xdr:cNvPr id="444" name="直線コネクタ 443"/>
        <xdr:cNvCxnSpPr/>
      </xdr:nvCxnSpPr>
      <xdr:spPr>
        <a:xfrm flipV="1">
          <a:off x="13893800" y="12636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5" name="フローチャート: 判断 444"/>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118127</xdr:rowOff>
    </xdr:from>
    <xdr:ext cx="762000" cy="259045"/>
    <xdr:sp macro="" textlink="">
      <xdr:nvSpPr>
        <xdr:cNvPr id="446" name="テキスト ボックス 445"/>
        <xdr:cNvSpPr txBox="1"/>
      </xdr:nvSpPr>
      <xdr:spPr>
        <a:xfrm>
          <a:off x="14401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69850</xdr:rowOff>
    </xdr:from>
    <xdr:to>
      <xdr:col>69</xdr:col>
      <xdr:colOff>92075</xdr:colOff>
      <xdr:row>74</xdr:row>
      <xdr:rowOff>114300</xdr:rowOff>
    </xdr:to>
    <xdr:cxnSp macro="">
      <xdr:nvCxnSpPr>
        <xdr:cNvPr id="447" name="直線コネクタ 446"/>
        <xdr:cNvCxnSpPr/>
      </xdr:nvCxnSpPr>
      <xdr:spPr>
        <a:xfrm>
          <a:off x="13004800" y="12585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8" name="フローチャート: 判断 447"/>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80027</xdr:rowOff>
    </xdr:from>
    <xdr:ext cx="762000" cy="259045"/>
    <xdr:sp macro="" textlink="">
      <xdr:nvSpPr>
        <xdr:cNvPr id="449" name="テキスト ボックス 448"/>
        <xdr:cNvSpPr txBox="1"/>
      </xdr:nvSpPr>
      <xdr:spPr>
        <a:xfrm>
          <a:off x="13512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50" name="フローチャート: 判断 449"/>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51" name="テキスト ボックス 45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31750</xdr:rowOff>
    </xdr:from>
    <xdr:to>
      <xdr:col>82</xdr:col>
      <xdr:colOff>158750</xdr:colOff>
      <xdr:row>75</xdr:row>
      <xdr:rowOff>133350</xdr:rowOff>
    </xdr:to>
    <xdr:sp macro="" textlink="">
      <xdr:nvSpPr>
        <xdr:cNvPr id="457" name="楕円 456"/>
        <xdr:cNvSpPr/>
      </xdr:nvSpPr>
      <xdr:spPr>
        <a:xfrm>
          <a:off x="164592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48277</xdr:rowOff>
    </xdr:from>
    <xdr:ext cx="762000" cy="259045"/>
    <xdr:sp macro="" textlink="">
      <xdr:nvSpPr>
        <xdr:cNvPr id="458" name="公債費以外該当値テキスト"/>
        <xdr:cNvSpPr txBox="1"/>
      </xdr:nvSpPr>
      <xdr:spPr>
        <a:xfrm>
          <a:off x="165989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44450</xdr:rowOff>
    </xdr:from>
    <xdr:to>
      <xdr:col>78</xdr:col>
      <xdr:colOff>120650</xdr:colOff>
      <xdr:row>75</xdr:row>
      <xdr:rowOff>146050</xdr:rowOff>
    </xdr:to>
    <xdr:sp macro="" textlink="">
      <xdr:nvSpPr>
        <xdr:cNvPr id="459" name="楕円 458"/>
        <xdr:cNvSpPr/>
      </xdr:nvSpPr>
      <xdr:spPr>
        <a:xfrm>
          <a:off x="15621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156227</xdr:rowOff>
    </xdr:from>
    <xdr:ext cx="736600" cy="259045"/>
    <xdr:sp macro="" textlink="">
      <xdr:nvSpPr>
        <xdr:cNvPr id="460" name="テキスト ボックス 459"/>
        <xdr:cNvSpPr txBox="1"/>
      </xdr:nvSpPr>
      <xdr:spPr>
        <a:xfrm>
          <a:off x="15290800" y="1267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69850</xdr:rowOff>
    </xdr:from>
    <xdr:to>
      <xdr:col>74</xdr:col>
      <xdr:colOff>31750</xdr:colOff>
      <xdr:row>74</xdr:row>
      <xdr:rowOff>0</xdr:rowOff>
    </xdr:to>
    <xdr:sp macro="" textlink="">
      <xdr:nvSpPr>
        <xdr:cNvPr id="461" name="楕円 460"/>
        <xdr:cNvSpPr/>
      </xdr:nvSpPr>
      <xdr:spPr>
        <a:xfrm>
          <a:off x="14732000" y="125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10177</xdr:rowOff>
    </xdr:from>
    <xdr:ext cx="762000" cy="259045"/>
    <xdr:sp macro="" textlink="">
      <xdr:nvSpPr>
        <xdr:cNvPr id="462" name="テキスト ボックス 461"/>
        <xdr:cNvSpPr txBox="1"/>
      </xdr:nvSpPr>
      <xdr:spPr>
        <a:xfrm>
          <a:off x="144018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63500</xdr:rowOff>
    </xdr:from>
    <xdr:to>
      <xdr:col>69</xdr:col>
      <xdr:colOff>142875</xdr:colOff>
      <xdr:row>74</xdr:row>
      <xdr:rowOff>165100</xdr:rowOff>
    </xdr:to>
    <xdr:sp macro="" textlink="">
      <xdr:nvSpPr>
        <xdr:cNvPr id="463" name="楕円 462"/>
        <xdr:cNvSpPr/>
      </xdr:nvSpPr>
      <xdr:spPr>
        <a:xfrm>
          <a:off x="138430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3827</xdr:rowOff>
    </xdr:from>
    <xdr:ext cx="762000" cy="259045"/>
    <xdr:sp macro="" textlink="">
      <xdr:nvSpPr>
        <xdr:cNvPr id="464" name="テキスト ボックス 463"/>
        <xdr:cNvSpPr txBox="1"/>
      </xdr:nvSpPr>
      <xdr:spPr>
        <a:xfrm>
          <a:off x="135128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19050</xdr:rowOff>
    </xdr:from>
    <xdr:to>
      <xdr:col>65</xdr:col>
      <xdr:colOff>53975</xdr:colOff>
      <xdr:row>73</xdr:row>
      <xdr:rowOff>120650</xdr:rowOff>
    </xdr:to>
    <xdr:sp macro="" textlink="">
      <xdr:nvSpPr>
        <xdr:cNvPr id="465" name="楕円 464"/>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130827</xdr:rowOff>
    </xdr:from>
    <xdr:ext cx="762000" cy="259045"/>
    <xdr:sp macro="" textlink="">
      <xdr:nvSpPr>
        <xdr:cNvPr id="466" name="テキスト ボックス 465"/>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169805</xdr:rowOff>
    </xdr:from>
    <xdr:to>
      <xdr:col>29</xdr:col>
      <xdr:colOff>127000</xdr:colOff>
      <xdr:row>15</xdr:row>
      <xdr:rowOff>140183</xdr:rowOff>
    </xdr:to>
    <xdr:cxnSp macro="">
      <xdr:nvCxnSpPr>
        <xdr:cNvPr id="45" name="直線コネクタ 44"/>
        <xdr:cNvCxnSpPr/>
      </xdr:nvCxnSpPr>
      <xdr:spPr bwMode="auto">
        <a:xfrm flipV="1">
          <a:off x="5651500" y="2103380"/>
          <a:ext cx="0" cy="656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112260</xdr:rowOff>
    </xdr:from>
    <xdr:ext cx="762000" cy="259045"/>
    <xdr:sp macro="" textlink="">
      <xdr:nvSpPr>
        <xdr:cNvPr id="46" name="人口1人当たり決算額の推移最小値テキスト130"/>
        <xdr:cNvSpPr txBox="1"/>
      </xdr:nvSpPr>
      <xdr:spPr>
        <a:xfrm>
          <a:off x="5740400" y="27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140183</xdr:rowOff>
    </xdr:from>
    <xdr:to>
      <xdr:col>30</xdr:col>
      <xdr:colOff>25400</xdr:colOff>
      <xdr:row>15</xdr:row>
      <xdr:rowOff>140183</xdr:rowOff>
    </xdr:to>
    <xdr:cxnSp macro="">
      <xdr:nvCxnSpPr>
        <xdr:cNvPr id="47" name="直線コネクタ 46"/>
        <xdr:cNvCxnSpPr/>
      </xdr:nvCxnSpPr>
      <xdr:spPr bwMode="auto">
        <a:xfrm>
          <a:off x="5562600" y="27595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84732</xdr:rowOff>
    </xdr:from>
    <xdr:ext cx="762000" cy="259045"/>
    <xdr:sp macro="" textlink="">
      <xdr:nvSpPr>
        <xdr:cNvPr id="48" name="人口1人当たり決算額の推移最大値テキスト130"/>
        <xdr:cNvSpPr txBox="1"/>
      </xdr:nvSpPr>
      <xdr:spPr>
        <a:xfrm>
          <a:off x="5740400" y="184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169805</xdr:rowOff>
    </xdr:from>
    <xdr:to>
      <xdr:col>30</xdr:col>
      <xdr:colOff>25400</xdr:colOff>
      <xdr:row>11</xdr:row>
      <xdr:rowOff>169805</xdr:rowOff>
    </xdr:to>
    <xdr:cxnSp macro="">
      <xdr:nvCxnSpPr>
        <xdr:cNvPr id="49" name="直線コネクタ 48"/>
        <xdr:cNvCxnSpPr/>
      </xdr:nvCxnSpPr>
      <xdr:spPr bwMode="auto">
        <a:xfrm>
          <a:off x="5562600" y="2103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52095</xdr:rowOff>
    </xdr:from>
    <xdr:to>
      <xdr:col>29</xdr:col>
      <xdr:colOff>127000</xdr:colOff>
      <xdr:row>14</xdr:row>
      <xdr:rowOff>67812</xdr:rowOff>
    </xdr:to>
    <xdr:cxnSp macro="">
      <xdr:nvCxnSpPr>
        <xdr:cNvPr id="50" name="直線コネクタ 49"/>
        <xdr:cNvCxnSpPr/>
      </xdr:nvCxnSpPr>
      <xdr:spPr bwMode="auto">
        <a:xfrm flipV="1">
          <a:off x="5003800" y="2500020"/>
          <a:ext cx="647700" cy="1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59408</xdr:rowOff>
    </xdr:from>
    <xdr:ext cx="762000" cy="259045"/>
    <xdr:sp macro="" textlink="">
      <xdr:nvSpPr>
        <xdr:cNvPr id="51" name="人口1人当たり決算額の推移平均値テキスト130"/>
        <xdr:cNvSpPr txBox="1"/>
      </xdr:nvSpPr>
      <xdr:spPr>
        <a:xfrm>
          <a:off x="5740400" y="2164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42881</xdr:rowOff>
    </xdr:from>
    <xdr:to>
      <xdr:col>29</xdr:col>
      <xdr:colOff>177800</xdr:colOff>
      <xdr:row>13</xdr:row>
      <xdr:rowOff>144481</xdr:rowOff>
    </xdr:to>
    <xdr:sp macro="" textlink="">
      <xdr:nvSpPr>
        <xdr:cNvPr id="52" name="フローチャート: 判断 51"/>
        <xdr:cNvSpPr/>
      </xdr:nvSpPr>
      <xdr:spPr bwMode="auto">
        <a:xfrm>
          <a:off x="5600700" y="2319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67812</xdr:rowOff>
    </xdr:from>
    <xdr:to>
      <xdr:col>26</xdr:col>
      <xdr:colOff>50800</xdr:colOff>
      <xdr:row>14</xdr:row>
      <xdr:rowOff>76079</xdr:rowOff>
    </xdr:to>
    <xdr:cxnSp macro="">
      <xdr:nvCxnSpPr>
        <xdr:cNvPr id="53" name="直線コネクタ 52"/>
        <xdr:cNvCxnSpPr/>
      </xdr:nvCxnSpPr>
      <xdr:spPr bwMode="auto">
        <a:xfrm flipV="1">
          <a:off x="4305300" y="2515737"/>
          <a:ext cx="698500" cy="8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59455</xdr:rowOff>
    </xdr:from>
    <xdr:to>
      <xdr:col>26</xdr:col>
      <xdr:colOff>101600</xdr:colOff>
      <xdr:row>13</xdr:row>
      <xdr:rowOff>161055</xdr:rowOff>
    </xdr:to>
    <xdr:sp macro="" textlink="">
      <xdr:nvSpPr>
        <xdr:cNvPr id="54" name="フローチャート: 判断 53"/>
        <xdr:cNvSpPr/>
      </xdr:nvSpPr>
      <xdr:spPr bwMode="auto">
        <a:xfrm>
          <a:off x="49530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171232</xdr:rowOff>
    </xdr:from>
    <xdr:ext cx="736600" cy="259045"/>
    <xdr:sp macro="" textlink="">
      <xdr:nvSpPr>
        <xdr:cNvPr id="55" name="テキスト ボックス 54"/>
        <xdr:cNvSpPr txBox="1"/>
      </xdr:nvSpPr>
      <xdr:spPr>
        <a:xfrm>
          <a:off x="4622800" y="210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75070</xdr:rowOff>
    </xdr:from>
    <xdr:to>
      <xdr:col>22</xdr:col>
      <xdr:colOff>114300</xdr:colOff>
      <xdr:row>14</xdr:row>
      <xdr:rowOff>76079</xdr:rowOff>
    </xdr:to>
    <xdr:cxnSp macro="">
      <xdr:nvCxnSpPr>
        <xdr:cNvPr id="56" name="直線コネクタ 55"/>
        <xdr:cNvCxnSpPr/>
      </xdr:nvCxnSpPr>
      <xdr:spPr bwMode="auto">
        <a:xfrm>
          <a:off x="3606800" y="2522995"/>
          <a:ext cx="698500" cy="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62655</xdr:rowOff>
    </xdr:from>
    <xdr:to>
      <xdr:col>22</xdr:col>
      <xdr:colOff>165100</xdr:colOff>
      <xdr:row>13</xdr:row>
      <xdr:rowOff>164255</xdr:rowOff>
    </xdr:to>
    <xdr:sp macro="" textlink="">
      <xdr:nvSpPr>
        <xdr:cNvPr id="57" name="フローチャート: 判断 56"/>
        <xdr:cNvSpPr/>
      </xdr:nvSpPr>
      <xdr:spPr bwMode="auto">
        <a:xfrm>
          <a:off x="42545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2982</xdr:rowOff>
    </xdr:from>
    <xdr:ext cx="762000" cy="259045"/>
    <xdr:sp macro="" textlink="">
      <xdr:nvSpPr>
        <xdr:cNvPr id="58" name="テキスト ボックス 57"/>
        <xdr:cNvSpPr txBox="1"/>
      </xdr:nvSpPr>
      <xdr:spPr>
        <a:xfrm>
          <a:off x="3924300" y="210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75070</xdr:rowOff>
    </xdr:from>
    <xdr:to>
      <xdr:col>18</xdr:col>
      <xdr:colOff>177800</xdr:colOff>
      <xdr:row>18</xdr:row>
      <xdr:rowOff>137116</xdr:rowOff>
    </xdr:to>
    <xdr:cxnSp macro="">
      <xdr:nvCxnSpPr>
        <xdr:cNvPr id="59" name="直線コネクタ 58"/>
        <xdr:cNvCxnSpPr/>
      </xdr:nvCxnSpPr>
      <xdr:spPr bwMode="auto">
        <a:xfrm flipV="1">
          <a:off x="2908300" y="2522995"/>
          <a:ext cx="698500" cy="747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66637</xdr:rowOff>
    </xdr:from>
    <xdr:to>
      <xdr:col>19</xdr:col>
      <xdr:colOff>38100</xdr:colOff>
      <xdr:row>13</xdr:row>
      <xdr:rowOff>168237</xdr:rowOff>
    </xdr:to>
    <xdr:sp macro="" textlink="">
      <xdr:nvSpPr>
        <xdr:cNvPr id="60" name="フローチャート: 判断 59"/>
        <xdr:cNvSpPr/>
      </xdr:nvSpPr>
      <xdr:spPr bwMode="auto">
        <a:xfrm>
          <a:off x="3556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6964</xdr:rowOff>
    </xdr:from>
    <xdr:ext cx="762000" cy="259045"/>
    <xdr:sp macro="" textlink="">
      <xdr:nvSpPr>
        <xdr:cNvPr id="61" name="テキスト ボックス 60"/>
        <xdr:cNvSpPr txBox="1"/>
      </xdr:nvSpPr>
      <xdr:spPr>
        <a:xfrm>
          <a:off x="32258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94374</xdr:rowOff>
    </xdr:from>
    <xdr:to>
      <xdr:col>15</xdr:col>
      <xdr:colOff>101600</xdr:colOff>
      <xdr:row>18</xdr:row>
      <xdr:rowOff>24524</xdr:rowOff>
    </xdr:to>
    <xdr:sp macro="" textlink="">
      <xdr:nvSpPr>
        <xdr:cNvPr id="62" name="フローチャート: 判断 61"/>
        <xdr:cNvSpPr/>
      </xdr:nvSpPr>
      <xdr:spPr bwMode="auto">
        <a:xfrm>
          <a:off x="2857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34701</xdr:rowOff>
    </xdr:from>
    <xdr:ext cx="762000" cy="259045"/>
    <xdr:sp macro="" textlink="">
      <xdr:nvSpPr>
        <xdr:cNvPr id="63" name="テキスト ボックス 62"/>
        <xdr:cNvSpPr txBox="1"/>
      </xdr:nvSpPr>
      <xdr:spPr>
        <a:xfrm>
          <a:off x="2527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1295</xdr:rowOff>
    </xdr:from>
    <xdr:to>
      <xdr:col>29</xdr:col>
      <xdr:colOff>177800</xdr:colOff>
      <xdr:row>14</xdr:row>
      <xdr:rowOff>102895</xdr:rowOff>
    </xdr:to>
    <xdr:sp macro="" textlink="">
      <xdr:nvSpPr>
        <xdr:cNvPr id="69" name="楕円 68"/>
        <xdr:cNvSpPr/>
      </xdr:nvSpPr>
      <xdr:spPr bwMode="auto">
        <a:xfrm>
          <a:off x="5600700" y="244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144822</xdr:rowOff>
    </xdr:from>
    <xdr:ext cx="762000" cy="259045"/>
    <xdr:sp macro="" textlink="">
      <xdr:nvSpPr>
        <xdr:cNvPr id="70" name="人口1人当たり決算額の推移該当値テキスト130"/>
        <xdr:cNvSpPr txBox="1"/>
      </xdr:nvSpPr>
      <xdr:spPr>
        <a:xfrm>
          <a:off x="5740400" y="242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17012</xdr:rowOff>
    </xdr:from>
    <xdr:to>
      <xdr:col>26</xdr:col>
      <xdr:colOff>101600</xdr:colOff>
      <xdr:row>14</xdr:row>
      <xdr:rowOff>118612</xdr:rowOff>
    </xdr:to>
    <xdr:sp macro="" textlink="">
      <xdr:nvSpPr>
        <xdr:cNvPr id="71" name="楕円 70"/>
        <xdr:cNvSpPr/>
      </xdr:nvSpPr>
      <xdr:spPr bwMode="auto">
        <a:xfrm>
          <a:off x="4953000" y="2464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103389</xdr:rowOff>
    </xdr:from>
    <xdr:ext cx="736600" cy="259045"/>
    <xdr:sp macro="" textlink="">
      <xdr:nvSpPr>
        <xdr:cNvPr id="72" name="テキスト ボックス 71"/>
        <xdr:cNvSpPr txBox="1"/>
      </xdr:nvSpPr>
      <xdr:spPr>
        <a:xfrm>
          <a:off x="4622800" y="255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25279</xdr:rowOff>
    </xdr:from>
    <xdr:to>
      <xdr:col>22</xdr:col>
      <xdr:colOff>165100</xdr:colOff>
      <xdr:row>14</xdr:row>
      <xdr:rowOff>126879</xdr:rowOff>
    </xdr:to>
    <xdr:sp macro="" textlink="">
      <xdr:nvSpPr>
        <xdr:cNvPr id="73" name="楕円 72"/>
        <xdr:cNvSpPr/>
      </xdr:nvSpPr>
      <xdr:spPr bwMode="auto">
        <a:xfrm>
          <a:off x="4254500" y="247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111656</xdr:rowOff>
    </xdr:from>
    <xdr:ext cx="762000" cy="259045"/>
    <xdr:sp macro="" textlink="">
      <xdr:nvSpPr>
        <xdr:cNvPr id="74" name="テキスト ボックス 73"/>
        <xdr:cNvSpPr txBox="1"/>
      </xdr:nvSpPr>
      <xdr:spPr>
        <a:xfrm>
          <a:off x="3924300" y="255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24270</xdr:rowOff>
    </xdr:from>
    <xdr:to>
      <xdr:col>19</xdr:col>
      <xdr:colOff>38100</xdr:colOff>
      <xdr:row>14</xdr:row>
      <xdr:rowOff>125870</xdr:rowOff>
    </xdr:to>
    <xdr:sp macro="" textlink="">
      <xdr:nvSpPr>
        <xdr:cNvPr id="75" name="楕円 74"/>
        <xdr:cNvSpPr/>
      </xdr:nvSpPr>
      <xdr:spPr bwMode="auto">
        <a:xfrm>
          <a:off x="3556000" y="247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110647</xdr:rowOff>
    </xdr:from>
    <xdr:ext cx="762000" cy="259045"/>
    <xdr:sp macro="" textlink="">
      <xdr:nvSpPr>
        <xdr:cNvPr id="76" name="テキスト ボックス 75"/>
        <xdr:cNvSpPr txBox="1"/>
      </xdr:nvSpPr>
      <xdr:spPr>
        <a:xfrm>
          <a:off x="3225800" y="255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86315</xdr:rowOff>
    </xdr:from>
    <xdr:to>
      <xdr:col>15</xdr:col>
      <xdr:colOff>101600</xdr:colOff>
      <xdr:row>19</xdr:row>
      <xdr:rowOff>16466</xdr:rowOff>
    </xdr:to>
    <xdr:sp macro="" textlink="">
      <xdr:nvSpPr>
        <xdr:cNvPr id="77" name="楕円 76"/>
        <xdr:cNvSpPr/>
      </xdr:nvSpPr>
      <xdr:spPr bwMode="auto">
        <a:xfrm>
          <a:off x="2857500" y="32200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1243</xdr:rowOff>
    </xdr:from>
    <xdr:ext cx="762000" cy="259045"/>
    <xdr:sp macro="" textlink="">
      <xdr:nvSpPr>
        <xdr:cNvPr id="78" name="テキスト ボックス 77"/>
        <xdr:cNvSpPr txBox="1"/>
      </xdr:nvSpPr>
      <xdr:spPr>
        <a:xfrm>
          <a:off x="2527300" y="330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5" name="直線コネクタ 104"/>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6" name="人口1人当たり決算額の推移最小値テキスト445"/>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7" name="直線コネクタ 106"/>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8" name="人口1人当たり決算額の推移最大値テキスト445"/>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9" name="直線コネクタ 108"/>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320761</xdr:rowOff>
    </xdr:from>
    <xdr:to>
      <xdr:col>29</xdr:col>
      <xdr:colOff>127000</xdr:colOff>
      <xdr:row>35</xdr:row>
      <xdr:rowOff>327208</xdr:rowOff>
    </xdr:to>
    <xdr:cxnSp macro="">
      <xdr:nvCxnSpPr>
        <xdr:cNvPr id="110" name="直線コネクタ 109"/>
        <xdr:cNvCxnSpPr/>
      </xdr:nvCxnSpPr>
      <xdr:spPr bwMode="auto">
        <a:xfrm>
          <a:off x="5003800" y="6931111"/>
          <a:ext cx="647700" cy="6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11" name="人口1人当たり決算額の推移平均値テキスト445"/>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2" name="フローチャート: 判断 111"/>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300690</xdr:rowOff>
    </xdr:from>
    <xdr:to>
      <xdr:col>26</xdr:col>
      <xdr:colOff>50800</xdr:colOff>
      <xdr:row>35</xdr:row>
      <xdr:rowOff>320761</xdr:rowOff>
    </xdr:to>
    <xdr:cxnSp macro="">
      <xdr:nvCxnSpPr>
        <xdr:cNvPr id="113" name="直線コネクタ 112"/>
        <xdr:cNvCxnSpPr/>
      </xdr:nvCxnSpPr>
      <xdr:spPr bwMode="auto">
        <a:xfrm>
          <a:off x="4305300" y="6911040"/>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4" name="フローチャート: 判断 113"/>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5" name="テキスト ボックス 114"/>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231333</xdr:rowOff>
    </xdr:from>
    <xdr:to>
      <xdr:col>22</xdr:col>
      <xdr:colOff>114300</xdr:colOff>
      <xdr:row>35</xdr:row>
      <xdr:rowOff>300690</xdr:rowOff>
    </xdr:to>
    <xdr:cxnSp macro="">
      <xdr:nvCxnSpPr>
        <xdr:cNvPr id="116" name="直線コネクタ 115"/>
        <xdr:cNvCxnSpPr/>
      </xdr:nvCxnSpPr>
      <xdr:spPr bwMode="auto">
        <a:xfrm>
          <a:off x="3606800" y="6841683"/>
          <a:ext cx="698500" cy="69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7" name="フローチャート: 判断 116"/>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8" name="テキスト ボックス 117"/>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174275</xdr:rowOff>
    </xdr:from>
    <xdr:to>
      <xdr:col>18</xdr:col>
      <xdr:colOff>177800</xdr:colOff>
      <xdr:row>35</xdr:row>
      <xdr:rowOff>231333</xdr:rowOff>
    </xdr:to>
    <xdr:cxnSp macro="">
      <xdr:nvCxnSpPr>
        <xdr:cNvPr id="119" name="直線コネクタ 118"/>
        <xdr:cNvCxnSpPr/>
      </xdr:nvCxnSpPr>
      <xdr:spPr bwMode="auto">
        <a:xfrm>
          <a:off x="2908300" y="6784625"/>
          <a:ext cx="698500" cy="57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20" name="フローチャート: 判断 119"/>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21" name="テキスト ボックス 120"/>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2" name="フローチャート: 判断 121"/>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3" name="テキスト ボックス 122"/>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276408</xdr:rowOff>
    </xdr:from>
    <xdr:to>
      <xdr:col>29</xdr:col>
      <xdr:colOff>177800</xdr:colOff>
      <xdr:row>36</xdr:row>
      <xdr:rowOff>35108</xdr:rowOff>
    </xdr:to>
    <xdr:sp macro="" textlink="">
      <xdr:nvSpPr>
        <xdr:cNvPr id="129" name="楕円 128"/>
        <xdr:cNvSpPr/>
      </xdr:nvSpPr>
      <xdr:spPr bwMode="auto">
        <a:xfrm>
          <a:off x="5600700" y="688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248485</xdr:rowOff>
    </xdr:from>
    <xdr:ext cx="762000" cy="259045"/>
    <xdr:sp macro="" textlink="">
      <xdr:nvSpPr>
        <xdr:cNvPr id="130" name="人口1人当たり決算額の推移該当値テキスト445"/>
        <xdr:cNvSpPr txBox="1"/>
      </xdr:nvSpPr>
      <xdr:spPr>
        <a:xfrm>
          <a:off x="5740400" y="685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269961</xdr:rowOff>
    </xdr:from>
    <xdr:to>
      <xdr:col>26</xdr:col>
      <xdr:colOff>101600</xdr:colOff>
      <xdr:row>36</xdr:row>
      <xdr:rowOff>28661</xdr:rowOff>
    </xdr:to>
    <xdr:sp macro="" textlink="">
      <xdr:nvSpPr>
        <xdr:cNvPr id="131" name="楕円 130"/>
        <xdr:cNvSpPr/>
      </xdr:nvSpPr>
      <xdr:spPr bwMode="auto">
        <a:xfrm>
          <a:off x="4953000" y="6880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13438</xdr:rowOff>
    </xdr:from>
    <xdr:ext cx="736600" cy="259045"/>
    <xdr:sp macro="" textlink="">
      <xdr:nvSpPr>
        <xdr:cNvPr id="132" name="テキスト ボックス 131"/>
        <xdr:cNvSpPr txBox="1"/>
      </xdr:nvSpPr>
      <xdr:spPr>
        <a:xfrm>
          <a:off x="4622800" y="6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249890</xdr:rowOff>
    </xdr:from>
    <xdr:to>
      <xdr:col>22</xdr:col>
      <xdr:colOff>165100</xdr:colOff>
      <xdr:row>36</xdr:row>
      <xdr:rowOff>8590</xdr:rowOff>
    </xdr:to>
    <xdr:sp macro="" textlink="">
      <xdr:nvSpPr>
        <xdr:cNvPr id="133" name="楕円 132"/>
        <xdr:cNvSpPr/>
      </xdr:nvSpPr>
      <xdr:spPr bwMode="auto">
        <a:xfrm>
          <a:off x="4254500" y="686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336267</xdr:rowOff>
    </xdr:from>
    <xdr:ext cx="762000" cy="259045"/>
    <xdr:sp macro="" textlink="">
      <xdr:nvSpPr>
        <xdr:cNvPr id="134" name="テキスト ボックス 133"/>
        <xdr:cNvSpPr txBox="1"/>
      </xdr:nvSpPr>
      <xdr:spPr>
        <a:xfrm>
          <a:off x="3924300" y="694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180533</xdr:rowOff>
    </xdr:from>
    <xdr:to>
      <xdr:col>19</xdr:col>
      <xdr:colOff>38100</xdr:colOff>
      <xdr:row>35</xdr:row>
      <xdr:rowOff>282133</xdr:rowOff>
    </xdr:to>
    <xdr:sp macro="" textlink="">
      <xdr:nvSpPr>
        <xdr:cNvPr id="135" name="楕円 134"/>
        <xdr:cNvSpPr/>
      </xdr:nvSpPr>
      <xdr:spPr bwMode="auto">
        <a:xfrm>
          <a:off x="3556000" y="67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266910</xdr:rowOff>
    </xdr:from>
    <xdr:ext cx="762000" cy="259045"/>
    <xdr:sp macro="" textlink="">
      <xdr:nvSpPr>
        <xdr:cNvPr id="136" name="テキスト ボックス 135"/>
        <xdr:cNvSpPr txBox="1"/>
      </xdr:nvSpPr>
      <xdr:spPr>
        <a:xfrm>
          <a:off x="3225800" y="687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123475</xdr:rowOff>
    </xdr:from>
    <xdr:to>
      <xdr:col>15</xdr:col>
      <xdr:colOff>101600</xdr:colOff>
      <xdr:row>35</xdr:row>
      <xdr:rowOff>225075</xdr:rowOff>
    </xdr:to>
    <xdr:sp macro="" textlink="">
      <xdr:nvSpPr>
        <xdr:cNvPr id="137" name="楕円 136"/>
        <xdr:cNvSpPr/>
      </xdr:nvSpPr>
      <xdr:spPr bwMode="auto">
        <a:xfrm>
          <a:off x="2857500" y="673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209852</xdr:rowOff>
    </xdr:from>
    <xdr:ext cx="762000" cy="259045"/>
    <xdr:sp macro="" textlink="">
      <xdr:nvSpPr>
        <xdr:cNvPr id="138" name="テキスト ボックス 137"/>
        <xdr:cNvSpPr txBox="1"/>
      </xdr:nvSpPr>
      <xdr:spPr>
        <a:xfrm>
          <a:off x="2527300" y="682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799,966
774,416
1,558.06
451,429,045
440,426,166
6,480,255
216,033,868
257,561,033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36125</xdr:rowOff>
    </xdr:from>
    <xdr:to>
      <xdr:col>24</xdr:col>
      <xdr:colOff>62865</xdr:colOff>
      <xdr:row>34</xdr:row>
      <xdr:rowOff>45193</xdr:rowOff>
    </xdr:to>
    <xdr:cxnSp macro="">
      <xdr:nvCxnSpPr>
        <xdr:cNvPr id="56" name="直線コネクタ 55"/>
        <xdr:cNvCxnSpPr/>
      </xdr:nvCxnSpPr>
      <xdr:spPr>
        <a:xfrm flipV="1">
          <a:off x="4633595" y="5179625"/>
          <a:ext cx="1270" cy="6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49020</xdr:rowOff>
    </xdr:from>
    <xdr:ext cx="534377" cy="259045"/>
    <xdr:sp macro="" textlink="">
      <xdr:nvSpPr>
        <xdr:cNvPr id="57" name="人件費最小値テキスト"/>
        <xdr:cNvSpPr txBox="1"/>
      </xdr:nvSpPr>
      <xdr:spPr>
        <a:xfrm>
          <a:off x="4686300" y="58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45193</xdr:rowOff>
    </xdr:from>
    <xdr:to>
      <xdr:col>24</xdr:col>
      <xdr:colOff>152400</xdr:colOff>
      <xdr:row>34</xdr:row>
      <xdr:rowOff>45193</xdr:rowOff>
    </xdr:to>
    <xdr:cxnSp macro="">
      <xdr:nvCxnSpPr>
        <xdr:cNvPr id="58" name="直線コネクタ 57"/>
        <xdr:cNvCxnSpPr/>
      </xdr:nvCxnSpPr>
      <xdr:spPr>
        <a:xfrm>
          <a:off x="4546600" y="5874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154252</xdr:rowOff>
    </xdr:from>
    <xdr:ext cx="599010" cy="259045"/>
    <xdr:sp macro="" textlink="">
      <xdr:nvSpPr>
        <xdr:cNvPr id="59" name="人件費最大値テキスト"/>
        <xdr:cNvSpPr txBox="1"/>
      </xdr:nvSpPr>
      <xdr:spPr>
        <a:xfrm>
          <a:off x="4686300" y="495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36125</xdr:rowOff>
    </xdr:from>
    <xdr:to>
      <xdr:col>24</xdr:col>
      <xdr:colOff>152400</xdr:colOff>
      <xdr:row>30</xdr:row>
      <xdr:rowOff>36125</xdr:rowOff>
    </xdr:to>
    <xdr:cxnSp macro="">
      <xdr:nvCxnSpPr>
        <xdr:cNvPr id="60" name="直線コネクタ 59"/>
        <xdr:cNvCxnSpPr/>
      </xdr:nvCxnSpPr>
      <xdr:spPr>
        <a:xfrm>
          <a:off x="4546600" y="5179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99009</xdr:rowOff>
    </xdr:from>
    <xdr:to>
      <xdr:col>24</xdr:col>
      <xdr:colOff>63500</xdr:colOff>
      <xdr:row>32</xdr:row>
      <xdr:rowOff>144615</xdr:rowOff>
    </xdr:to>
    <xdr:cxnSp macro="">
      <xdr:nvCxnSpPr>
        <xdr:cNvPr id="61" name="直線コネクタ 60"/>
        <xdr:cNvCxnSpPr/>
      </xdr:nvCxnSpPr>
      <xdr:spPr>
        <a:xfrm flipV="1">
          <a:off x="3797300" y="5585409"/>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147248</xdr:rowOff>
    </xdr:from>
    <xdr:ext cx="599010" cy="259045"/>
    <xdr:sp macro="" textlink="">
      <xdr:nvSpPr>
        <xdr:cNvPr id="62" name="人件費平均値テキスト"/>
        <xdr:cNvSpPr txBox="1"/>
      </xdr:nvSpPr>
      <xdr:spPr>
        <a:xfrm>
          <a:off x="4686300" y="5290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124371</xdr:rowOff>
    </xdr:from>
    <xdr:to>
      <xdr:col>24</xdr:col>
      <xdr:colOff>114300</xdr:colOff>
      <xdr:row>32</xdr:row>
      <xdr:rowOff>54521</xdr:rowOff>
    </xdr:to>
    <xdr:sp macro="" textlink="">
      <xdr:nvSpPr>
        <xdr:cNvPr id="63" name="フローチャート: 判断 62"/>
        <xdr:cNvSpPr/>
      </xdr:nvSpPr>
      <xdr:spPr>
        <a:xfrm>
          <a:off x="4584700" y="543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144615</xdr:rowOff>
    </xdr:from>
    <xdr:to>
      <xdr:col>19</xdr:col>
      <xdr:colOff>177800</xdr:colOff>
      <xdr:row>32</xdr:row>
      <xdr:rowOff>161474</xdr:rowOff>
    </xdr:to>
    <xdr:cxnSp macro="">
      <xdr:nvCxnSpPr>
        <xdr:cNvPr id="64" name="直線コネクタ 63"/>
        <xdr:cNvCxnSpPr/>
      </xdr:nvCxnSpPr>
      <xdr:spPr>
        <a:xfrm flipV="1">
          <a:off x="2908300" y="5631015"/>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160090</xdr:rowOff>
    </xdr:from>
    <xdr:to>
      <xdr:col>20</xdr:col>
      <xdr:colOff>38100</xdr:colOff>
      <xdr:row>32</xdr:row>
      <xdr:rowOff>90240</xdr:rowOff>
    </xdr:to>
    <xdr:sp macro="" textlink="">
      <xdr:nvSpPr>
        <xdr:cNvPr id="65" name="フローチャート: 判断 64"/>
        <xdr:cNvSpPr/>
      </xdr:nvSpPr>
      <xdr:spPr>
        <a:xfrm>
          <a:off x="37465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106767</xdr:rowOff>
    </xdr:from>
    <xdr:ext cx="599010" cy="259045"/>
    <xdr:sp macro="" textlink="">
      <xdr:nvSpPr>
        <xdr:cNvPr id="66" name="テキスト ボックス 65"/>
        <xdr:cNvSpPr txBox="1"/>
      </xdr:nvSpPr>
      <xdr:spPr>
        <a:xfrm>
          <a:off x="3497795" y="525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161474</xdr:rowOff>
    </xdr:from>
    <xdr:to>
      <xdr:col>15</xdr:col>
      <xdr:colOff>50800</xdr:colOff>
      <xdr:row>32</xdr:row>
      <xdr:rowOff>164503</xdr:rowOff>
    </xdr:to>
    <xdr:cxnSp macro="">
      <xdr:nvCxnSpPr>
        <xdr:cNvPr id="67" name="直線コネクタ 66"/>
        <xdr:cNvCxnSpPr/>
      </xdr:nvCxnSpPr>
      <xdr:spPr>
        <a:xfrm flipV="1">
          <a:off x="2019300" y="5647874"/>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162757</xdr:rowOff>
    </xdr:from>
    <xdr:to>
      <xdr:col>15</xdr:col>
      <xdr:colOff>101600</xdr:colOff>
      <xdr:row>32</xdr:row>
      <xdr:rowOff>92907</xdr:rowOff>
    </xdr:to>
    <xdr:sp macro="" textlink="">
      <xdr:nvSpPr>
        <xdr:cNvPr id="68" name="フローチャート: 判断 67"/>
        <xdr:cNvSpPr/>
      </xdr:nvSpPr>
      <xdr:spPr>
        <a:xfrm>
          <a:off x="2857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109434</xdr:rowOff>
    </xdr:from>
    <xdr:ext cx="599010" cy="259045"/>
    <xdr:sp macro="" textlink="">
      <xdr:nvSpPr>
        <xdr:cNvPr id="69" name="テキスト ボックス 68"/>
        <xdr:cNvSpPr txBox="1"/>
      </xdr:nvSpPr>
      <xdr:spPr>
        <a:xfrm>
          <a:off x="2608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164503</xdr:rowOff>
    </xdr:from>
    <xdr:to>
      <xdr:col>10</xdr:col>
      <xdr:colOff>114300</xdr:colOff>
      <xdr:row>37</xdr:row>
      <xdr:rowOff>129394</xdr:rowOff>
    </xdr:to>
    <xdr:cxnSp macro="">
      <xdr:nvCxnSpPr>
        <xdr:cNvPr id="70" name="直線コネクタ 69"/>
        <xdr:cNvCxnSpPr/>
      </xdr:nvCxnSpPr>
      <xdr:spPr>
        <a:xfrm flipV="1">
          <a:off x="1130300" y="5650903"/>
          <a:ext cx="889000" cy="8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160547</xdr:rowOff>
    </xdr:from>
    <xdr:to>
      <xdr:col>10</xdr:col>
      <xdr:colOff>165100</xdr:colOff>
      <xdr:row>32</xdr:row>
      <xdr:rowOff>90697</xdr:rowOff>
    </xdr:to>
    <xdr:sp macro="" textlink="">
      <xdr:nvSpPr>
        <xdr:cNvPr id="71" name="フローチャート: 判断 70"/>
        <xdr:cNvSpPr/>
      </xdr:nvSpPr>
      <xdr:spPr>
        <a:xfrm>
          <a:off x="1968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107224</xdr:rowOff>
    </xdr:from>
    <xdr:ext cx="599010" cy="259045"/>
    <xdr:sp macro="" textlink="">
      <xdr:nvSpPr>
        <xdr:cNvPr id="72" name="テキスト ボックス 71"/>
        <xdr:cNvSpPr txBox="1"/>
      </xdr:nvSpPr>
      <xdr:spPr>
        <a:xfrm>
          <a:off x="1719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80289</xdr:rowOff>
    </xdr:from>
    <xdr:to>
      <xdr:col>6</xdr:col>
      <xdr:colOff>38100</xdr:colOff>
      <xdr:row>37</xdr:row>
      <xdr:rowOff>10439</xdr:rowOff>
    </xdr:to>
    <xdr:sp macro="" textlink="">
      <xdr:nvSpPr>
        <xdr:cNvPr id="73" name="フローチャート: 判断 72"/>
        <xdr:cNvSpPr/>
      </xdr:nvSpPr>
      <xdr:spPr>
        <a:xfrm>
          <a:off x="1079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26966</xdr:rowOff>
    </xdr:from>
    <xdr:ext cx="534377" cy="259045"/>
    <xdr:sp macro="" textlink="">
      <xdr:nvSpPr>
        <xdr:cNvPr id="74" name="テキスト ボックス 73"/>
        <xdr:cNvSpPr txBox="1"/>
      </xdr:nvSpPr>
      <xdr:spPr>
        <a:xfrm>
          <a:off x="863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48209</xdr:rowOff>
    </xdr:from>
    <xdr:to>
      <xdr:col>24</xdr:col>
      <xdr:colOff>114300</xdr:colOff>
      <xdr:row>32</xdr:row>
      <xdr:rowOff>149809</xdr:rowOff>
    </xdr:to>
    <xdr:sp macro="" textlink="">
      <xdr:nvSpPr>
        <xdr:cNvPr id="80" name="楕円 79"/>
        <xdr:cNvSpPr/>
      </xdr:nvSpPr>
      <xdr:spPr>
        <a:xfrm>
          <a:off x="4584700" y="55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26636</xdr:rowOff>
    </xdr:from>
    <xdr:ext cx="599010" cy="259045"/>
    <xdr:sp macro="" textlink="">
      <xdr:nvSpPr>
        <xdr:cNvPr id="81" name="人件費該当値テキスト"/>
        <xdr:cNvSpPr txBox="1"/>
      </xdr:nvSpPr>
      <xdr:spPr>
        <a:xfrm>
          <a:off x="4686300" y="551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93815</xdr:rowOff>
    </xdr:from>
    <xdr:to>
      <xdr:col>20</xdr:col>
      <xdr:colOff>38100</xdr:colOff>
      <xdr:row>33</xdr:row>
      <xdr:rowOff>23965</xdr:rowOff>
    </xdr:to>
    <xdr:sp macro="" textlink="">
      <xdr:nvSpPr>
        <xdr:cNvPr id="82" name="楕円 81"/>
        <xdr:cNvSpPr/>
      </xdr:nvSpPr>
      <xdr:spPr>
        <a:xfrm>
          <a:off x="3746500" y="558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15092</xdr:rowOff>
    </xdr:from>
    <xdr:ext cx="534377" cy="259045"/>
    <xdr:sp macro="" textlink="">
      <xdr:nvSpPr>
        <xdr:cNvPr id="83" name="テキスト ボックス 82"/>
        <xdr:cNvSpPr txBox="1"/>
      </xdr:nvSpPr>
      <xdr:spPr>
        <a:xfrm>
          <a:off x="3530111" y="567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110674</xdr:rowOff>
    </xdr:from>
    <xdr:to>
      <xdr:col>15</xdr:col>
      <xdr:colOff>101600</xdr:colOff>
      <xdr:row>33</xdr:row>
      <xdr:rowOff>40824</xdr:rowOff>
    </xdr:to>
    <xdr:sp macro="" textlink="">
      <xdr:nvSpPr>
        <xdr:cNvPr id="84" name="楕円 83"/>
        <xdr:cNvSpPr/>
      </xdr:nvSpPr>
      <xdr:spPr>
        <a:xfrm>
          <a:off x="2857500" y="55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31951</xdr:rowOff>
    </xdr:from>
    <xdr:ext cx="534377" cy="259045"/>
    <xdr:sp macro="" textlink="">
      <xdr:nvSpPr>
        <xdr:cNvPr id="85" name="テキスト ボックス 84"/>
        <xdr:cNvSpPr txBox="1"/>
      </xdr:nvSpPr>
      <xdr:spPr>
        <a:xfrm>
          <a:off x="2641111" y="56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113703</xdr:rowOff>
    </xdr:from>
    <xdr:to>
      <xdr:col>10</xdr:col>
      <xdr:colOff>165100</xdr:colOff>
      <xdr:row>33</xdr:row>
      <xdr:rowOff>43853</xdr:rowOff>
    </xdr:to>
    <xdr:sp macro="" textlink="">
      <xdr:nvSpPr>
        <xdr:cNvPr id="86" name="楕円 85"/>
        <xdr:cNvSpPr/>
      </xdr:nvSpPr>
      <xdr:spPr>
        <a:xfrm>
          <a:off x="1968500" y="56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34980</xdr:rowOff>
    </xdr:from>
    <xdr:ext cx="534377" cy="259045"/>
    <xdr:sp macro="" textlink="">
      <xdr:nvSpPr>
        <xdr:cNvPr id="87" name="テキスト ボックス 86"/>
        <xdr:cNvSpPr txBox="1"/>
      </xdr:nvSpPr>
      <xdr:spPr>
        <a:xfrm>
          <a:off x="1752111" y="56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78594</xdr:rowOff>
    </xdr:from>
    <xdr:to>
      <xdr:col>6</xdr:col>
      <xdr:colOff>38100</xdr:colOff>
      <xdr:row>38</xdr:row>
      <xdr:rowOff>8744</xdr:rowOff>
    </xdr:to>
    <xdr:sp macro="" textlink="">
      <xdr:nvSpPr>
        <xdr:cNvPr id="88" name="楕円 87"/>
        <xdr:cNvSpPr/>
      </xdr:nvSpPr>
      <xdr:spPr>
        <a:xfrm>
          <a:off x="1079500" y="64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171321</xdr:rowOff>
    </xdr:from>
    <xdr:ext cx="534377" cy="259045"/>
    <xdr:sp macro="" textlink="">
      <xdr:nvSpPr>
        <xdr:cNvPr id="89" name="テキスト ボックス 88"/>
        <xdr:cNvSpPr txBox="1"/>
      </xdr:nvSpPr>
      <xdr:spPr>
        <a:xfrm>
          <a:off x="863111" y="65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2" name="直線コネクタ 111"/>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3" name="物件費最小値テキスト"/>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4" name="直線コネクタ 113"/>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5" name="物件費最大値テキスト"/>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6" name="直線コネクタ 115"/>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159679</xdr:rowOff>
    </xdr:from>
    <xdr:to>
      <xdr:col>24</xdr:col>
      <xdr:colOff>63500</xdr:colOff>
      <xdr:row>55</xdr:row>
      <xdr:rowOff>166538</xdr:rowOff>
    </xdr:to>
    <xdr:cxnSp macro="">
      <xdr:nvCxnSpPr>
        <xdr:cNvPr id="117" name="直線コネクタ 116"/>
        <xdr:cNvCxnSpPr/>
      </xdr:nvCxnSpPr>
      <xdr:spPr>
        <a:xfrm flipV="1">
          <a:off x="3797300" y="9417979"/>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117528</xdr:rowOff>
    </xdr:from>
    <xdr:ext cx="534377" cy="259045"/>
    <xdr:sp macro="" textlink="">
      <xdr:nvSpPr>
        <xdr:cNvPr id="118" name="物件費平均値テキスト"/>
        <xdr:cNvSpPr txBox="1"/>
      </xdr:nvSpPr>
      <xdr:spPr>
        <a:xfrm>
          <a:off x="4686300" y="9375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9" name="フローチャート: 判断 118"/>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166538</xdr:rowOff>
    </xdr:from>
    <xdr:to>
      <xdr:col>19</xdr:col>
      <xdr:colOff>177800</xdr:colOff>
      <xdr:row>56</xdr:row>
      <xdr:rowOff>81498</xdr:rowOff>
    </xdr:to>
    <xdr:cxnSp macro="">
      <xdr:nvCxnSpPr>
        <xdr:cNvPr id="120" name="直線コネクタ 119"/>
        <xdr:cNvCxnSpPr/>
      </xdr:nvCxnSpPr>
      <xdr:spPr>
        <a:xfrm flipV="1">
          <a:off x="2908300" y="9596288"/>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21" name="フローチャート: 判断 120"/>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2" name="テキスト ボックス 121"/>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81498</xdr:rowOff>
    </xdr:from>
    <xdr:to>
      <xdr:col>15</xdr:col>
      <xdr:colOff>50800</xdr:colOff>
      <xdr:row>56</xdr:row>
      <xdr:rowOff>119446</xdr:rowOff>
    </xdr:to>
    <xdr:cxnSp macro="">
      <xdr:nvCxnSpPr>
        <xdr:cNvPr id="123" name="直線コネクタ 122"/>
        <xdr:cNvCxnSpPr/>
      </xdr:nvCxnSpPr>
      <xdr:spPr>
        <a:xfrm flipV="1">
          <a:off x="2019300" y="9682698"/>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4" name="フローチャート: 判断 123"/>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5" name="テキスト ボックス 124"/>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27000</xdr:rowOff>
    </xdr:from>
    <xdr:to>
      <xdr:col>10</xdr:col>
      <xdr:colOff>114300</xdr:colOff>
      <xdr:row>56</xdr:row>
      <xdr:rowOff>119446</xdr:rowOff>
    </xdr:to>
    <xdr:cxnSp macro="">
      <xdr:nvCxnSpPr>
        <xdr:cNvPr id="126" name="直線コネクタ 125"/>
        <xdr:cNvCxnSpPr/>
      </xdr:nvCxnSpPr>
      <xdr:spPr>
        <a:xfrm>
          <a:off x="1130300" y="9628200"/>
          <a:ext cx="889000" cy="9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7" name="フローチャート: 判断 126"/>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8" name="テキスト ボックス 127"/>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9" name="フローチャート: 判断 128"/>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12143</xdr:rowOff>
    </xdr:from>
    <xdr:ext cx="534377" cy="259045"/>
    <xdr:sp macro="" textlink="">
      <xdr:nvSpPr>
        <xdr:cNvPr id="130" name="テキスト ボックス 129"/>
        <xdr:cNvSpPr txBox="1"/>
      </xdr:nvSpPr>
      <xdr:spPr>
        <a:xfrm>
          <a:off x="863111"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108879</xdr:rowOff>
    </xdr:from>
    <xdr:to>
      <xdr:col>24</xdr:col>
      <xdr:colOff>114300</xdr:colOff>
      <xdr:row>55</xdr:row>
      <xdr:rowOff>39029</xdr:rowOff>
    </xdr:to>
    <xdr:sp macro="" textlink="">
      <xdr:nvSpPr>
        <xdr:cNvPr id="136" name="楕円 135"/>
        <xdr:cNvSpPr/>
      </xdr:nvSpPr>
      <xdr:spPr>
        <a:xfrm>
          <a:off x="4584700" y="93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131756</xdr:rowOff>
    </xdr:from>
    <xdr:ext cx="534377" cy="259045"/>
    <xdr:sp macro="" textlink="">
      <xdr:nvSpPr>
        <xdr:cNvPr id="137" name="物件費該当値テキスト"/>
        <xdr:cNvSpPr txBox="1"/>
      </xdr:nvSpPr>
      <xdr:spPr>
        <a:xfrm>
          <a:off x="4686300" y="92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115738</xdr:rowOff>
    </xdr:from>
    <xdr:to>
      <xdr:col>20</xdr:col>
      <xdr:colOff>38100</xdr:colOff>
      <xdr:row>56</xdr:row>
      <xdr:rowOff>45888</xdr:rowOff>
    </xdr:to>
    <xdr:sp macro="" textlink="">
      <xdr:nvSpPr>
        <xdr:cNvPr id="138" name="楕円 137"/>
        <xdr:cNvSpPr/>
      </xdr:nvSpPr>
      <xdr:spPr>
        <a:xfrm>
          <a:off x="3746500" y="95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62415</xdr:rowOff>
    </xdr:from>
    <xdr:ext cx="534377" cy="259045"/>
    <xdr:sp macro="" textlink="">
      <xdr:nvSpPr>
        <xdr:cNvPr id="139" name="テキスト ボックス 138"/>
        <xdr:cNvSpPr txBox="1"/>
      </xdr:nvSpPr>
      <xdr:spPr>
        <a:xfrm>
          <a:off x="3530111" y="932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30698</xdr:rowOff>
    </xdr:from>
    <xdr:to>
      <xdr:col>15</xdr:col>
      <xdr:colOff>101600</xdr:colOff>
      <xdr:row>56</xdr:row>
      <xdr:rowOff>132298</xdr:rowOff>
    </xdr:to>
    <xdr:sp macro="" textlink="">
      <xdr:nvSpPr>
        <xdr:cNvPr id="140" name="楕円 139"/>
        <xdr:cNvSpPr/>
      </xdr:nvSpPr>
      <xdr:spPr>
        <a:xfrm>
          <a:off x="2857500" y="96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148825</xdr:rowOff>
    </xdr:from>
    <xdr:ext cx="534377" cy="259045"/>
    <xdr:sp macro="" textlink="">
      <xdr:nvSpPr>
        <xdr:cNvPr id="141" name="テキスト ボックス 140"/>
        <xdr:cNvSpPr txBox="1"/>
      </xdr:nvSpPr>
      <xdr:spPr>
        <a:xfrm>
          <a:off x="2641111" y="94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68646</xdr:rowOff>
    </xdr:from>
    <xdr:to>
      <xdr:col>10</xdr:col>
      <xdr:colOff>165100</xdr:colOff>
      <xdr:row>56</xdr:row>
      <xdr:rowOff>170246</xdr:rowOff>
    </xdr:to>
    <xdr:sp macro="" textlink="">
      <xdr:nvSpPr>
        <xdr:cNvPr id="142" name="楕円 141"/>
        <xdr:cNvSpPr/>
      </xdr:nvSpPr>
      <xdr:spPr>
        <a:xfrm>
          <a:off x="1968500" y="96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15323</xdr:rowOff>
    </xdr:from>
    <xdr:ext cx="534377" cy="259045"/>
    <xdr:sp macro="" textlink="">
      <xdr:nvSpPr>
        <xdr:cNvPr id="143" name="テキスト ボックス 142"/>
        <xdr:cNvSpPr txBox="1"/>
      </xdr:nvSpPr>
      <xdr:spPr>
        <a:xfrm>
          <a:off x="1752111" y="94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147650</xdr:rowOff>
    </xdr:from>
    <xdr:to>
      <xdr:col>6</xdr:col>
      <xdr:colOff>38100</xdr:colOff>
      <xdr:row>56</xdr:row>
      <xdr:rowOff>77800</xdr:rowOff>
    </xdr:to>
    <xdr:sp macro="" textlink="">
      <xdr:nvSpPr>
        <xdr:cNvPr id="144" name="楕円 143"/>
        <xdr:cNvSpPr/>
      </xdr:nvSpPr>
      <xdr:spPr>
        <a:xfrm>
          <a:off x="1079500" y="95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94327</xdr:rowOff>
    </xdr:from>
    <xdr:ext cx="534377" cy="259045"/>
    <xdr:sp macro="" textlink="">
      <xdr:nvSpPr>
        <xdr:cNvPr id="145" name="テキスト ボックス 144"/>
        <xdr:cNvSpPr txBox="1"/>
      </xdr:nvSpPr>
      <xdr:spPr>
        <a:xfrm>
          <a:off x="863111" y="935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2" name="直線コネクタ 171"/>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3" name="維持補修費最小値テキスト"/>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4" name="直線コネクタ 173"/>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5" name="維持補修費最大値テキスト"/>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6" name="直線コネクタ 175"/>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159294</xdr:rowOff>
    </xdr:from>
    <xdr:to>
      <xdr:col>24</xdr:col>
      <xdr:colOff>63500</xdr:colOff>
      <xdr:row>76</xdr:row>
      <xdr:rowOff>363</xdr:rowOff>
    </xdr:to>
    <xdr:cxnSp macro="">
      <xdr:nvCxnSpPr>
        <xdr:cNvPr id="177" name="直線コネクタ 176"/>
        <xdr:cNvCxnSpPr/>
      </xdr:nvCxnSpPr>
      <xdr:spPr>
        <a:xfrm>
          <a:off x="3797300" y="13018044"/>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62537</xdr:rowOff>
    </xdr:from>
    <xdr:ext cx="469744" cy="259045"/>
    <xdr:sp macro="" textlink="">
      <xdr:nvSpPr>
        <xdr:cNvPr id="178" name="維持補修費平均値テキスト"/>
        <xdr:cNvSpPr txBox="1"/>
      </xdr:nvSpPr>
      <xdr:spPr>
        <a:xfrm>
          <a:off x="4686300" y="1309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9" name="フローチャート: 判断 178"/>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106281</xdr:rowOff>
    </xdr:from>
    <xdr:to>
      <xdr:col>19</xdr:col>
      <xdr:colOff>177800</xdr:colOff>
      <xdr:row>75</xdr:row>
      <xdr:rowOff>159294</xdr:rowOff>
    </xdr:to>
    <xdr:cxnSp macro="">
      <xdr:nvCxnSpPr>
        <xdr:cNvPr id="180" name="直線コネクタ 179"/>
        <xdr:cNvCxnSpPr/>
      </xdr:nvCxnSpPr>
      <xdr:spPr>
        <a:xfrm>
          <a:off x="2908300" y="12965031"/>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81" name="フローチャート: 判断 180"/>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51325</xdr:rowOff>
    </xdr:from>
    <xdr:ext cx="469744" cy="259045"/>
    <xdr:sp macro="" textlink="">
      <xdr:nvSpPr>
        <xdr:cNvPr id="182" name="テキスト ボックス 181"/>
        <xdr:cNvSpPr txBox="1"/>
      </xdr:nvSpPr>
      <xdr:spPr>
        <a:xfrm>
          <a:off x="3562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123480</xdr:rowOff>
    </xdr:from>
    <xdr:to>
      <xdr:col>15</xdr:col>
      <xdr:colOff>50800</xdr:colOff>
      <xdr:row>75</xdr:row>
      <xdr:rowOff>106281</xdr:rowOff>
    </xdr:to>
    <xdr:cxnSp macro="">
      <xdr:nvCxnSpPr>
        <xdr:cNvPr id="183" name="直線コネクタ 182"/>
        <xdr:cNvCxnSpPr/>
      </xdr:nvCxnSpPr>
      <xdr:spPr>
        <a:xfrm>
          <a:off x="2019300" y="12810780"/>
          <a:ext cx="889000" cy="15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4" name="フローチャート: 判断 183"/>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39133</xdr:rowOff>
    </xdr:from>
    <xdr:ext cx="469744" cy="259045"/>
    <xdr:sp macro="" textlink="">
      <xdr:nvSpPr>
        <xdr:cNvPr id="185" name="テキスト ボックス 184"/>
        <xdr:cNvSpPr txBox="1"/>
      </xdr:nvSpPr>
      <xdr:spPr>
        <a:xfrm>
          <a:off x="2673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123480</xdr:rowOff>
    </xdr:from>
    <xdr:to>
      <xdr:col>10</xdr:col>
      <xdr:colOff>114300</xdr:colOff>
      <xdr:row>75</xdr:row>
      <xdr:rowOff>85054</xdr:rowOff>
    </xdr:to>
    <xdr:cxnSp macro="">
      <xdr:nvCxnSpPr>
        <xdr:cNvPr id="186" name="直線コネクタ 185"/>
        <xdr:cNvCxnSpPr/>
      </xdr:nvCxnSpPr>
      <xdr:spPr>
        <a:xfrm flipV="1">
          <a:off x="1130300" y="12810780"/>
          <a:ext cx="889000" cy="13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7" name="フローチャート: 判断 186"/>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79519</xdr:rowOff>
    </xdr:from>
    <xdr:ext cx="469744" cy="259045"/>
    <xdr:sp macro="" textlink="">
      <xdr:nvSpPr>
        <xdr:cNvPr id="188" name="テキスト ボックス 187"/>
        <xdr:cNvSpPr txBox="1"/>
      </xdr:nvSpPr>
      <xdr:spPr>
        <a:xfrm>
          <a:off x="1784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9" name="フローチャート: 判断 188"/>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109346</xdr:rowOff>
    </xdr:from>
    <xdr:ext cx="469744" cy="259045"/>
    <xdr:sp macro="" textlink="">
      <xdr:nvSpPr>
        <xdr:cNvPr id="190" name="テキスト ボックス 189"/>
        <xdr:cNvSpPr txBox="1"/>
      </xdr:nvSpPr>
      <xdr:spPr>
        <a:xfrm>
          <a:off x="895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121013</xdr:rowOff>
    </xdr:from>
    <xdr:to>
      <xdr:col>24</xdr:col>
      <xdr:colOff>114300</xdr:colOff>
      <xdr:row>76</xdr:row>
      <xdr:rowOff>51163</xdr:rowOff>
    </xdr:to>
    <xdr:sp macro="" textlink="">
      <xdr:nvSpPr>
        <xdr:cNvPr id="196" name="楕円 195"/>
        <xdr:cNvSpPr/>
      </xdr:nvSpPr>
      <xdr:spPr>
        <a:xfrm>
          <a:off x="4584700" y="129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143890</xdr:rowOff>
    </xdr:from>
    <xdr:ext cx="469744" cy="259045"/>
    <xdr:sp macro="" textlink="">
      <xdr:nvSpPr>
        <xdr:cNvPr id="197" name="維持補修費該当値テキスト"/>
        <xdr:cNvSpPr txBox="1"/>
      </xdr:nvSpPr>
      <xdr:spPr>
        <a:xfrm>
          <a:off x="4686300" y="1283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108494</xdr:rowOff>
    </xdr:from>
    <xdr:to>
      <xdr:col>20</xdr:col>
      <xdr:colOff>38100</xdr:colOff>
      <xdr:row>76</xdr:row>
      <xdr:rowOff>38644</xdr:rowOff>
    </xdr:to>
    <xdr:sp macro="" textlink="">
      <xdr:nvSpPr>
        <xdr:cNvPr id="198" name="楕円 197"/>
        <xdr:cNvSpPr/>
      </xdr:nvSpPr>
      <xdr:spPr>
        <a:xfrm>
          <a:off x="3746500" y="129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55171</xdr:rowOff>
    </xdr:from>
    <xdr:ext cx="469744" cy="259045"/>
    <xdr:sp macro="" textlink="">
      <xdr:nvSpPr>
        <xdr:cNvPr id="199" name="テキスト ボックス 198"/>
        <xdr:cNvSpPr txBox="1"/>
      </xdr:nvSpPr>
      <xdr:spPr>
        <a:xfrm>
          <a:off x="3562428" y="1274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55481</xdr:rowOff>
    </xdr:from>
    <xdr:to>
      <xdr:col>15</xdr:col>
      <xdr:colOff>101600</xdr:colOff>
      <xdr:row>75</xdr:row>
      <xdr:rowOff>157082</xdr:rowOff>
    </xdr:to>
    <xdr:sp macro="" textlink="">
      <xdr:nvSpPr>
        <xdr:cNvPr id="200" name="楕円 199"/>
        <xdr:cNvSpPr/>
      </xdr:nvSpPr>
      <xdr:spPr>
        <a:xfrm>
          <a:off x="2857500" y="129142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2158</xdr:rowOff>
    </xdr:from>
    <xdr:ext cx="469744" cy="259045"/>
    <xdr:sp macro="" textlink="">
      <xdr:nvSpPr>
        <xdr:cNvPr id="201" name="テキスト ボックス 200"/>
        <xdr:cNvSpPr txBox="1"/>
      </xdr:nvSpPr>
      <xdr:spPr>
        <a:xfrm>
          <a:off x="2673428" y="12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72680</xdr:rowOff>
    </xdr:from>
    <xdr:to>
      <xdr:col>10</xdr:col>
      <xdr:colOff>165100</xdr:colOff>
      <xdr:row>75</xdr:row>
      <xdr:rowOff>2830</xdr:rowOff>
    </xdr:to>
    <xdr:sp macro="" textlink="">
      <xdr:nvSpPr>
        <xdr:cNvPr id="202" name="楕円 201"/>
        <xdr:cNvSpPr/>
      </xdr:nvSpPr>
      <xdr:spPr>
        <a:xfrm>
          <a:off x="1968500" y="127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19357</xdr:rowOff>
    </xdr:from>
    <xdr:ext cx="534377" cy="259045"/>
    <xdr:sp macro="" textlink="">
      <xdr:nvSpPr>
        <xdr:cNvPr id="203" name="テキスト ボックス 202"/>
        <xdr:cNvSpPr txBox="1"/>
      </xdr:nvSpPr>
      <xdr:spPr>
        <a:xfrm>
          <a:off x="1752111" y="125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34254</xdr:rowOff>
    </xdr:from>
    <xdr:to>
      <xdr:col>6</xdr:col>
      <xdr:colOff>38100</xdr:colOff>
      <xdr:row>75</xdr:row>
      <xdr:rowOff>135854</xdr:rowOff>
    </xdr:to>
    <xdr:sp macro="" textlink="">
      <xdr:nvSpPr>
        <xdr:cNvPr id="204" name="楕円 203"/>
        <xdr:cNvSpPr/>
      </xdr:nvSpPr>
      <xdr:spPr>
        <a:xfrm>
          <a:off x="1079500" y="128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152381</xdr:rowOff>
    </xdr:from>
    <xdr:ext cx="469744" cy="259045"/>
    <xdr:sp macro="" textlink="">
      <xdr:nvSpPr>
        <xdr:cNvPr id="205" name="テキスト ボックス 204"/>
        <xdr:cNvSpPr txBox="1"/>
      </xdr:nvSpPr>
      <xdr:spPr>
        <a:xfrm>
          <a:off x="895428"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125016</xdr:rowOff>
    </xdr:from>
    <xdr:to>
      <xdr:col>24</xdr:col>
      <xdr:colOff>62865</xdr:colOff>
      <xdr:row>97</xdr:row>
      <xdr:rowOff>51308</xdr:rowOff>
    </xdr:to>
    <xdr:cxnSp macro="">
      <xdr:nvCxnSpPr>
        <xdr:cNvPr id="232" name="直線コネクタ 231"/>
        <xdr:cNvCxnSpPr/>
      </xdr:nvCxnSpPr>
      <xdr:spPr>
        <a:xfrm flipV="1">
          <a:off x="4633595" y="15384066"/>
          <a:ext cx="1270" cy="1297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55135</xdr:rowOff>
    </xdr:from>
    <xdr:ext cx="534377" cy="259045"/>
    <xdr:sp macro="" textlink="">
      <xdr:nvSpPr>
        <xdr:cNvPr id="233" name="扶助費最小値テキスト"/>
        <xdr:cNvSpPr txBox="1"/>
      </xdr:nvSpPr>
      <xdr:spPr>
        <a:xfrm>
          <a:off x="4686300" y="166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51308</xdr:rowOff>
    </xdr:from>
    <xdr:to>
      <xdr:col>24</xdr:col>
      <xdr:colOff>152400</xdr:colOff>
      <xdr:row>97</xdr:row>
      <xdr:rowOff>51308</xdr:rowOff>
    </xdr:to>
    <xdr:cxnSp macro="">
      <xdr:nvCxnSpPr>
        <xdr:cNvPr id="234" name="直線コネクタ 233"/>
        <xdr:cNvCxnSpPr/>
      </xdr:nvCxnSpPr>
      <xdr:spPr>
        <a:xfrm>
          <a:off x="4546600" y="1668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71693</xdr:rowOff>
    </xdr:from>
    <xdr:ext cx="599010" cy="259045"/>
    <xdr:sp macro="" textlink="">
      <xdr:nvSpPr>
        <xdr:cNvPr id="235" name="扶助費最大値テキスト"/>
        <xdr:cNvSpPr txBox="1"/>
      </xdr:nvSpPr>
      <xdr:spPr>
        <a:xfrm>
          <a:off x="4686300" y="1515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125016</xdr:rowOff>
    </xdr:from>
    <xdr:to>
      <xdr:col>24</xdr:col>
      <xdr:colOff>152400</xdr:colOff>
      <xdr:row>89</xdr:row>
      <xdr:rowOff>125016</xdr:rowOff>
    </xdr:to>
    <xdr:cxnSp macro="">
      <xdr:nvCxnSpPr>
        <xdr:cNvPr id="236" name="直線コネクタ 235"/>
        <xdr:cNvCxnSpPr/>
      </xdr:nvCxnSpPr>
      <xdr:spPr>
        <a:xfrm>
          <a:off x="4546600" y="1538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51308</xdr:rowOff>
    </xdr:from>
    <xdr:to>
      <xdr:col>24</xdr:col>
      <xdr:colOff>63500</xdr:colOff>
      <xdr:row>97</xdr:row>
      <xdr:rowOff>126822</xdr:rowOff>
    </xdr:to>
    <xdr:cxnSp macro="">
      <xdr:nvCxnSpPr>
        <xdr:cNvPr id="237" name="直線コネクタ 236"/>
        <xdr:cNvCxnSpPr/>
      </xdr:nvCxnSpPr>
      <xdr:spPr>
        <a:xfrm flipV="1">
          <a:off x="3797300" y="16681958"/>
          <a:ext cx="8382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14481</xdr:rowOff>
    </xdr:from>
    <xdr:ext cx="599010" cy="259045"/>
    <xdr:sp macro="" textlink="">
      <xdr:nvSpPr>
        <xdr:cNvPr id="238" name="扶助費平均値テキスト"/>
        <xdr:cNvSpPr txBox="1"/>
      </xdr:nvSpPr>
      <xdr:spPr>
        <a:xfrm>
          <a:off x="4686300" y="159593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163054</xdr:rowOff>
    </xdr:from>
    <xdr:to>
      <xdr:col>24</xdr:col>
      <xdr:colOff>114300</xdr:colOff>
      <xdr:row>94</xdr:row>
      <xdr:rowOff>93204</xdr:rowOff>
    </xdr:to>
    <xdr:sp macro="" textlink="">
      <xdr:nvSpPr>
        <xdr:cNvPr id="239" name="フローチャート: 判断 238"/>
        <xdr:cNvSpPr/>
      </xdr:nvSpPr>
      <xdr:spPr>
        <a:xfrm>
          <a:off x="4584700" y="1610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126822</xdr:rowOff>
    </xdr:from>
    <xdr:to>
      <xdr:col>19</xdr:col>
      <xdr:colOff>177800</xdr:colOff>
      <xdr:row>98</xdr:row>
      <xdr:rowOff>8375</xdr:rowOff>
    </xdr:to>
    <xdr:cxnSp macro="">
      <xdr:nvCxnSpPr>
        <xdr:cNvPr id="240" name="直線コネクタ 239"/>
        <xdr:cNvCxnSpPr/>
      </xdr:nvCxnSpPr>
      <xdr:spPr>
        <a:xfrm flipV="1">
          <a:off x="2908300" y="16757472"/>
          <a:ext cx="889000" cy="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48405</xdr:rowOff>
    </xdr:from>
    <xdr:to>
      <xdr:col>20</xdr:col>
      <xdr:colOff>38100</xdr:colOff>
      <xdr:row>94</xdr:row>
      <xdr:rowOff>150005</xdr:rowOff>
    </xdr:to>
    <xdr:sp macro="" textlink="">
      <xdr:nvSpPr>
        <xdr:cNvPr id="241" name="フローチャート: 判断 240"/>
        <xdr:cNvSpPr/>
      </xdr:nvSpPr>
      <xdr:spPr>
        <a:xfrm>
          <a:off x="3746500" y="1616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166532</xdr:rowOff>
    </xdr:from>
    <xdr:ext cx="599010" cy="259045"/>
    <xdr:sp macro="" textlink="">
      <xdr:nvSpPr>
        <xdr:cNvPr id="242" name="テキスト ボックス 241"/>
        <xdr:cNvSpPr txBox="1"/>
      </xdr:nvSpPr>
      <xdr:spPr>
        <a:xfrm>
          <a:off x="3497795" y="1593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8375</xdr:rowOff>
    </xdr:from>
    <xdr:to>
      <xdr:col>15</xdr:col>
      <xdr:colOff>50800</xdr:colOff>
      <xdr:row>98</xdr:row>
      <xdr:rowOff>14470</xdr:rowOff>
    </xdr:to>
    <xdr:cxnSp macro="">
      <xdr:nvCxnSpPr>
        <xdr:cNvPr id="243" name="直線コネクタ 242"/>
        <xdr:cNvCxnSpPr/>
      </xdr:nvCxnSpPr>
      <xdr:spPr>
        <a:xfrm flipV="1">
          <a:off x="2019300" y="16810475"/>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111804</xdr:rowOff>
    </xdr:from>
    <xdr:to>
      <xdr:col>15</xdr:col>
      <xdr:colOff>101600</xdr:colOff>
      <xdr:row>95</xdr:row>
      <xdr:rowOff>41954</xdr:rowOff>
    </xdr:to>
    <xdr:sp macro="" textlink="">
      <xdr:nvSpPr>
        <xdr:cNvPr id="244" name="フローチャート: 判断 243"/>
        <xdr:cNvSpPr/>
      </xdr:nvSpPr>
      <xdr:spPr>
        <a:xfrm>
          <a:off x="2857500" y="162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58481</xdr:rowOff>
    </xdr:from>
    <xdr:ext cx="599010" cy="259045"/>
    <xdr:sp macro="" textlink="">
      <xdr:nvSpPr>
        <xdr:cNvPr id="245" name="テキスト ボックス 244"/>
        <xdr:cNvSpPr txBox="1"/>
      </xdr:nvSpPr>
      <xdr:spPr>
        <a:xfrm>
          <a:off x="2608795" y="1600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14470</xdr:rowOff>
    </xdr:from>
    <xdr:to>
      <xdr:col>10</xdr:col>
      <xdr:colOff>114300</xdr:colOff>
      <xdr:row>98</xdr:row>
      <xdr:rowOff>39291</xdr:rowOff>
    </xdr:to>
    <xdr:cxnSp macro="">
      <xdr:nvCxnSpPr>
        <xdr:cNvPr id="246" name="直線コネクタ 245"/>
        <xdr:cNvCxnSpPr/>
      </xdr:nvCxnSpPr>
      <xdr:spPr>
        <a:xfrm flipV="1">
          <a:off x="1130300" y="16816570"/>
          <a:ext cx="8890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129209</xdr:rowOff>
    </xdr:from>
    <xdr:to>
      <xdr:col>10</xdr:col>
      <xdr:colOff>165100</xdr:colOff>
      <xdr:row>95</xdr:row>
      <xdr:rowOff>59359</xdr:rowOff>
    </xdr:to>
    <xdr:sp macro="" textlink="">
      <xdr:nvSpPr>
        <xdr:cNvPr id="247" name="フローチャート: 判断 246"/>
        <xdr:cNvSpPr/>
      </xdr:nvSpPr>
      <xdr:spPr>
        <a:xfrm>
          <a:off x="1968500" y="1624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75886</xdr:rowOff>
    </xdr:from>
    <xdr:ext cx="599010" cy="259045"/>
    <xdr:sp macro="" textlink="">
      <xdr:nvSpPr>
        <xdr:cNvPr id="248" name="テキスト ボックス 247"/>
        <xdr:cNvSpPr txBox="1"/>
      </xdr:nvSpPr>
      <xdr:spPr>
        <a:xfrm>
          <a:off x="1719795" y="1602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156882</xdr:rowOff>
    </xdr:from>
    <xdr:to>
      <xdr:col>6</xdr:col>
      <xdr:colOff>38100</xdr:colOff>
      <xdr:row>95</xdr:row>
      <xdr:rowOff>87032</xdr:rowOff>
    </xdr:to>
    <xdr:sp macro="" textlink="">
      <xdr:nvSpPr>
        <xdr:cNvPr id="249" name="フローチャート: 判断 248"/>
        <xdr:cNvSpPr/>
      </xdr:nvSpPr>
      <xdr:spPr>
        <a:xfrm>
          <a:off x="10795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103559</xdr:rowOff>
    </xdr:from>
    <xdr:ext cx="599010" cy="259045"/>
    <xdr:sp macro="" textlink="">
      <xdr:nvSpPr>
        <xdr:cNvPr id="250" name="テキスト ボックス 249"/>
        <xdr:cNvSpPr txBox="1"/>
      </xdr:nvSpPr>
      <xdr:spPr>
        <a:xfrm>
          <a:off x="830795" y="1604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508</xdr:rowOff>
    </xdr:from>
    <xdr:to>
      <xdr:col>24</xdr:col>
      <xdr:colOff>114300</xdr:colOff>
      <xdr:row>97</xdr:row>
      <xdr:rowOff>102108</xdr:rowOff>
    </xdr:to>
    <xdr:sp macro="" textlink="">
      <xdr:nvSpPr>
        <xdr:cNvPr id="256" name="楕円 255"/>
        <xdr:cNvSpPr/>
      </xdr:nvSpPr>
      <xdr:spPr>
        <a:xfrm>
          <a:off x="4584700" y="166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86885</xdr:rowOff>
    </xdr:from>
    <xdr:ext cx="534377" cy="259045"/>
    <xdr:sp macro="" textlink="">
      <xdr:nvSpPr>
        <xdr:cNvPr id="257" name="扶助費該当値テキスト"/>
        <xdr:cNvSpPr txBox="1"/>
      </xdr:nvSpPr>
      <xdr:spPr>
        <a:xfrm>
          <a:off x="4686300" y="165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76022</xdr:rowOff>
    </xdr:from>
    <xdr:to>
      <xdr:col>20</xdr:col>
      <xdr:colOff>38100</xdr:colOff>
      <xdr:row>98</xdr:row>
      <xdr:rowOff>6172</xdr:rowOff>
    </xdr:to>
    <xdr:sp macro="" textlink="">
      <xdr:nvSpPr>
        <xdr:cNvPr id="258" name="楕円 257"/>
        <xdr:cNvSpPr/>
      </xdr:nvSpPr>
      <xdr:spPr>
        <a:xfrm>
          <a:off x="3746500" y="167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168749</xdr:rowOff>
    </xdr:from>
    <xdr:ext cx="534377" cy="259045"/>
    <xdr:sp macro="" textlink="">
      <xdr:nvSpPr>
        <xdr:cNvPr id="259" name="テキスト ボックス 258"/>
        <xdr:cNvSpPr txBox="1"/>
      </xdr:nvSpPr>
      <xdr:spPr>
        <a:xfrm>
          <a:off x="3530111" y="1679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129025</xdr:rowOff>
    </xdr:from>
    <xdr:to>
      <xdr:col>15</xdr:col>
      <xdr:colOff>101600</xdr:colOff>
      <xdr:row>98</xdr:row>
      <xdr:rowOff>59175</xdr:rowOff>
    </xdr:to>
    <xdr:sp macro="" textlink="">
      <xdr:nvSpPr>
        <xdr:cNvPr id="260" name="楕円 259"/>
        <xdr:cNvSpPr/>
      </xdr:nvSpPr>
      <xdr:spPr>
        <a:xfrm>
          <a:off x="2857500" y="167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50302</xdr:rowOff>
    </xdr:from>
    <xdr:ext cx="534377" cy="259045"/>
    <xdr:sp macro="" textlink="">
      <xdr:nvSpPr>
        <xdr:cNvPr id="261" name="テキスト ボックス 260"/>
        <xdr:cNvSpPr txBox="1"/>
      </xdr:nvSpPr>
      <xdr:spPr>
        <a:xfrm>
          <a:off x="2641111" y="1685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135120</xdr:rowOff>
    </xdr:from>
    <xdr:to>
      <xdr:col>10</xdr:col>
      <xdr:colOff>165100</xdr:colOff>
      <xdr:row>98</xdr:row>
      <xdr:rowOff>65270</xdr:rowOff>
    </xdr:to>
    <xdr:sp macro="" textlink="">
      <xdr:nvSpPr>
        <xdr:cNvPr id="262" name="楕円 261"/>
        <xdr:cNvSpPr/>
      </xdr:nvSpPr>
      <xdr:spPr>
        <a:xfrm>
          <a:off x="1968500" y="167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56397</xdr:rowOff>
    </xdr:from>
    <xdr:ext cx="534377" cy="259045"/>
    <xdr:sp macro="" textlink="">
      <xdr:nvSpPr>
        <xdr:cNvPr id="263" name="テキスト ボックス 262"/>
        <xdr:cNvSpPr txBox="1"/>
      </xdr:nvSpPr>
      <xdr:spPr>
        <a:xfrm>
          <a:off x="1752111" y="1685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159941</xdr:rowOff>
    </xdr:from>
    <xdr:to>
      <xdr:col>6</xdr:col>
      <xdr:colOff>38100</xdr:colOff>
      <xdr:row>98</xdr:row>
      <xdr:rowOff>90091</xdr:rowOff>
    </xdr:to>
    <xdr:sp macro="" textlink="">
      <xdr:nvSpPr>
        <xdr:cNvPr id="264" name="楕円 263"/>
        <xdr:cNvSpPr/>
      </xdr:nvSpPr>
      <xdr:spPr>
        <a:xfrm>
          <a:off x="1079500" y="167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81218</xdr:rowOff>
    </xdr:from>
    <xdr:ext cx="534377" cy="259045"/>
    <xdr:sp macro="" textlink="">
      <xdr:nvSpPr>
        <xdr:cNvPr id="265" name="テキスト ボックス 264"/>
        <xdr:cNvSpPr txBox="1"/>
      </xdr:nvSpPr>
      <xdr:spPr>
        <a:xfrm>
          <a:off x="863111" y="168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8" name="テキスト ボックス 27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92" name="直線コネクタ 291"/>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93" name="補助費等最小値テキスト"/>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4" name="直線コネクタ 293"/>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5" name="補助費等最大値テキスト"/>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6" name="直線コネクタ 295"/>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50023</xdr:rowOff>
    </xdr:from>
    <xdr:to>
      <xdr:col>55</xdr:col>
      <xdr:colOff>0</xdr:colOff>
      <xdr:row>39</xdr:row>
      <xdr:rowOff>155942</xdr:rowOff>
    </xdr:to>
    <xdr:cxnSp macro="">
      <xdr:nvCxnSpPr>
        <xdr:cNvPr id="297" name="直線コネクタ 296"/>
        <xdr:cNvCxnSpPr/>
      </xdr:nvCxnSpPr>
      <xdr:spPr>
        <a:xfrm flipV="1">
          <a:off x="9639300" y="5707873"/>
          <a:ext cx="838200" cy="113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51002</xdr:rowOff>
    </xdr:from>
    <xdr:ext cx="599010" cy="259045"/>
    <xdr:sp macro="" textlink="">
      <xdr:nvSpPr>
        <xdr:cNvPr id="298" name="補助費等平均値テキスト"/>
        <xdr:cNvSpPr txBox="1"/>
      </xdr:nvSpPr>
      <xdr:spPr>
        <a:xfrm>
          <a:off x="10528300" y="536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9" name="フローチャート: 判断 298"/>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155942</xdr:rowOff>
    </xdr:from>
    <xdr:to>
      <xdr:col>50</xdr:col>
      <xdr:colOff>114300</xdr:colOff>
      <xdr:row>39</xdr:row>
      <xdr:rowOff>168428</xdr:rowOff>
    </xdr:to>
    <xdr:cxnSp macro="">
      <xdr:nvCxnSpPr>
        <xdr:cNvPr id="300" name="直線コネクタ 299"/>
        <xdr:cNvCxnSpPr/>
      </xdr:nvCxnSpPr>
      <xdr:spPr>
        <a:xfrm flipV="1">
          <a:off x="8750300" y="6842492"/>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301" name="フローチャート: 判断 300"/>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102753</xdr:rowOff>
    </xdr:from>
    <xdr:ext cx="534377" cy="259045"/>
    <xdr:sp macro="" textlink="">
      <xdr:nvSpPr>
        <xdr:cNvPr id="302" name="テキスト ボックス 301"/>
        <xdr:cNvSpPr txBox="1"/>
      </xdr:nvSpPr>
      <xdr:spPr>
        <a:xfrm>
          <a:off x="9372111" y="64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168428</xdr:rowOff>
    </xdr:from>
    <xdr:to>
      <xdr:col>45</xdr:col>
      <xdr:colOff>177800</xdr:colOff>
      <xdr:row>40</xdr:row>
      <xdr:rowOff>5893</xdr:rowOff>
    </xdr:to>
    <xdr:cxnSp macro="">
      <xdr:nvCxnSpPr>
        <xdr:cNvPr id="303" name="直線コネクタ 302"/>
        <xdr:cNvCxnSpPr/>
      </xdr:nvCxnSpPr>
      <xdr:spPr>
        <a:xfrm flipV="1">
          <a:off x="7861300" y="685497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4" name="フローチャート: 判断 303"/>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107847</xdr:rowOff>
    </xdr:from>
    <xdr:ext cx="534377" cy="259045"/>
    <xdr:sp macro="" textlink="">
      <xdr:nvSpPr>
        <xdr:cNvPr id="305" name="テキスト ボックス 304"/>
        <xdr:cNvSpPr txBox="1"/>
      </xdr:nvSpPr>
      <xdr:spPr>
        <a:xfrm>
          <a:off x="8483111" y="6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40</xdr:row>
      <xdr:rowOff>2159</xdr:rowOff>
    </xdr:from>
    <xdr:to>
      <xdr:col>41</xdr:col>
      <xdr:colOff>50800</xdr:colOff>
      <xdr:row>40</xdr:row>
      <xdr:rowOff>5893</xdr:rowOff>
    </xdr:to>
    <xdr:cxnSp macro="">
      <xdr:nvCxnSpPr>
        <xdr:cNvPr id="306" name="直線コネクタ 305"/>
        <xdr:cNvCxnSpPr/>
      </xdr:nvCxnSpPr>
      <xdr:spPr>
        <a:xfrm>
          <a:off x="6972300" y="6860159"/>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7" name="フローチャート: 判断 306"/>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112093</xdr:rowOff>
    </xdr:from>
    <xdr:ext cx="534377" cy="259045"/>
    <xdr:sp macro="" textlink="">
      <xdr:nvSpPr>
        <xdr:cNvPr id="308" name="テキスト ボックス 307"/>
        <xdr:cNvSpPr txBox="1"/>
      </xdr:nvSpPr>
      <xdr:spPr>
        <a:xfrm>
          <a:off x="7594111" y="64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9" name="フローチャート: 判断 308"/>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10" name="テキスト ボックス 309"/>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170673</xdr:rowOff>
    </xdr:from>
    <xdr:to>
      <xdr:col>55</xdr:col>
      <xdr:colOff>50800</xdr:colOff>
      <xdr:row>33</xdr:row>
      <xdr:rowOff>100823</xdr:rowOff>
    </xdr:to>
    <xdr:sp macro="" textlink="">
      <xdr:nvSpPr>
        <xdr:cNvPr id="316" name="楕円 315"/>
        <xdr:cNvSpPr/>
      </xdr:nvSpPr>
      <xdr:spPr>
        <a:xfrm>
          <a:off x="10426700" y="56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85600</xdr:rowOff>
    </xdr:from>
    <xdr:ext cx="599010" cy="259045"/>
    <xdr:sp macro="" textlink="">
      <xdr:nvSpPr>
        <xdr:cNvPr id="317" name="補助費等該当値テキスト"/>
        <xdr:cNvSpPr txBox="1"/>
      </xdr:nvSpPr>
      <xdr:spPr>
        <a:xfrm>
          <a:off x="10528300" y="557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105142</xdr:rowOff>
    </xdr:from>
    <xdr:to>
      <xdr:col>50</xdr:col>
      <xdr:colOff>165100</xdr:colOff>
      <xdr:row>40</xdr:row>
      <xdr:rowOff>35292</xdr:rowOff>
    </xdr:to>
    <xdr:sp macro="" textlink="">
      <xdr:nvSpPr>
        <xdr:cNvPr id="318" name="楕円 317"/>
        <xdr:cNvSpPr/>
      </xdr:nvSpPr>
      <xdr:spPr>
        <a:xfrm>
          <a:off x="9588500" y="67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40</xdr:row>
      <xdr:rowOff>26419</xdr:rowOff>
    </xdr:from>
    <xdr:ext cx="534377" cy="259045"/>
    <xdr:sp macro="" textlink="">
      <xdr:nvSpPr>
        <xdr:cNvPr id="319" name="テキスト ボックス 318"/>
        <xdr:cNvSpPr txBox="1"/>
      </xdr:nvSpPr>
      <xdr:spPr>
        <a:xfrm>
          <a:off x="9372111" y="688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117628</xdr:rowOff>
    </xdr:from>
    <xdr:to>
      <xdr:col>46</xdr:col>
      <xdr:colOff>38100</xdr:colOff>
      <xdr:row>40</xdr:row>
      <xdr:rowOff>47778</xdr:rowOff>
    </xdr:to>
    <xdr:sp macro="" textlink="">
      <xdr:nvSpPr>
        <xdr:cNvPr id="320" name="楕円 319"/>
        <xdr:cNvSpPr/>
      </xdr:nvSpPr>
      <xdr:spPr>
        <a:xfrm>
          <a:off x="8699500" y="68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40</xdr:row>
      <xdr:rowOff>38905</xdr:rowOff>
    </xdr:from>
    <xdr:ext cx="534377" cy="259045"/>
    <xdr:sp macro="" textlink="">
      <xdr:nvSpPr>
        <xdr:cNvPr id="321" name="テキスト ボックス 320"/>
        <xdr:cNvSpPr txBox="1"/>
      </xdr:nvSpPr>
      <xdr:spPr>
        <a:xfrm>
          <a:off x="8483111" y="68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126543</xdr:rowOff>
    </xdr:from>
    <xdr:to>
      <xdr:col>41</xdr:col>
      <xdr:colOff>101600</xdr:colOff>
      <xdr:row>40</xdr:row>
      <xdr:rowOff>56693</xdr:rowOff>
    </xdr:to>
    <xdr:sp macro="" textlink="">
      <xdr:nvSpPr>
        <xdr:cNvPr id="322" name="楕円 321"/>
        <xdr:cNvSpPr/>
      </xdr:nvSpPr>
      <xdr:spPr>
        <a:xfrm>
          <a:off x="7810500" y="68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47820</xdr:rowOff>
    </xdr:from>
    <xdr:ext cx="534377" cy="259045"/>
    <xdr:sp macro="" textlink="">
      <xdr:nvSpPr>
        <xdr:cNvPr id="323" name="テキスト ボックス 322"/>
        <xdr:cNvSpPr txBox="1"/>
      </xdr:nvSpPr>
      <xdr:spPr>
        <a:xfrm>
          <a:off x="7594111" y="69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122809</xdr:rowOff>
    </xdr:from>
    <xdr:to>
      <xdr:col>36</xdr:col>
      <xdr:colOff>165100</xdr:colOff>
      <xdr:row>40</xdr:row>
      <xdr:rowOff>52959</xdr:rowOff>
    </xdr:to>
    <xdr:sp macro="" textlink="">
      <xdr:nvSpPr>
        <xdr:cNvPr id="324" name="楕円 323"/>
        <xdr:cNvSpPr/>
      </xdr:nvSpPr>
      <xdr:spPr>
        <a:xfrm>
          <a:off x="6921500" y="68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44086</xdr:rowOff>
    </xdr:from>
    <xdr:ext cx="534377" cy="259045"/>
    <xdr:sp macro="" textlink="">
      <xdr:nvSpPr>
        <xdr:cNvPr id="325" name="テキスト ボックス 324"/>
        <xdr:cNvSpPr txBox="1"/>
      </xdr:nvSpPr>
      <xdr:spPr>
        <a:xfrm>
          <a:off x="6705111" y="690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6" name="テキスト ボックス 33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6" name="テキスト ボックス 34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52" name="直線コネクタ 351"/>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53" name="普通建設事業費最小値テキスト"/>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4" name="直線コネクタ 353"/>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5" name="普通建設事業費最大値テキスト"/>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6" name="直線コネクタ 355"/>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142933</xdr:rowOff>
    </xdr:from>
    <xdr:to>
      <xdr:col>55</xdr:col>
      <xdr:colOff>0</xdr:colOff>
      <xdr:row>51</xdr:row>
      <xdr:rowOff>145448</xdr:rowOff>
    </xdr:to>
    <xdr:cxnSp macro="">
      <xdr:nvCxnSpPr>
        <xdr:cNvPr id="357" name="直線コネクタ 356"/>
        <xdr:cNvCxnSpPr/>
      </xdr:nvCxnSpPr>
      <xdr:spPr>
        <a:xfrm>
          <a:off x="9639300" y="8886883"/>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8" name="普通建設事業費平均値テキスト"/>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9" name="フローチャート: 判断 358"/>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142933</xdr:rowOff>
    </xdr:from>
    <xdr:to>
      <xdr:col>50</xdr:col>
      <xdr:colOff>114300</xdr:colOff>
      <xdr:row>55</xdr:row>
      <xdr:rowOff>50154</xdr:rowOff>
    </xdr:to>
    <xdr:cxnSp macro="">
      <xdr:nvCxnSpPr>
        <xdr:cNvPr id="360" name="直線コネクタ 359"/>
        <xdr:cNvCxnSpPr/>
      </xdr:nvCxnSpPr>
      <xdr:spPr>
        <a:xfrm flipV="1">
          <a:off x="8750300" y="8886883"/>
          <a:ext cx="889000" cy="59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61" name="フローチャート: 判断 360"/>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112002</xdr:rowOff>
    </xdr:from>
    <xdr:ext cx="534377" cy="259045"/>
    <xdr:sp macro="" textlink="">
      <xdr:nvSpPr>
        <xdr:cNvPr id="362" name="テキスト ボックス 361"/>
        <xdr:cNvSpPr txBox="1"/>
      </xdr:nvSpPr>
      <xdr:spPr>
        <a:xfrm>
          <a:off x="9372111" y="93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151914</xdr:rowOff>
    </xdr:from>
    <xdr:to>
      <xdr:col>45</xdr:col>
      <xdr:colOff>177800</xdr:colOff>
      <xdr:row>55</xdr:row>
      <xdr:rowOff>50154</xdr:rowOff>
    </xdr:to>
    <xdr:cxnSp macro="">
      <xdr:nvCxnSpPr>
        <xdr:cNvPr id="363" name="直線コネクタ 362"/>
        <xdr:cNvCxnSpPr/>
      </xdr:nvCxnSpPr>
      <xdr:spPr>
        <a:xfrm>
          <a:off x="7861300" y="9410214"/>
          <a:ext cx="889000" cy="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4" name="フローチャート: 判断 363"/>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37373</xdr:rowOff>
    </xdr:from>
    <xdr:ext cx="534377" cy="259045"/>
    <xdr:sp macro="" textlink="">
      <xdr:nvSpPr>
        <xdr:cNvPr id="365" name="テキスト ボックス 364"/>
        <xdr:cNvSpPr txBox="1"/>
      </xdr:nvSpPr>
      <xdr:spPr>
        <a:xfrm>
          <a:off x="8483111" y="91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874</xdr:rowOff>
    </xdr:from>
    <xdr:to>
      <xdr:col>41</xdr:col>
      <xdr:colOff>50800</xdr:colOff>
      <xdr:row>54</xdr:row>
      <xdr:rowOff>151914</xdr:rowOff>
    </xdr:to>
    <xdr:cxnSp macro="">
      <xdr:nvCxnSpPr>
        <xdr:cNvPr id="366" name="直線コネクタ 365"/>
        <xdr:cNvCxnSpPr/>
      </xdr:nvCxnSpPr>
      <xdr:spPr>
        <a:xfrm>
          <a:off x="6972300" y="9087724"/>
          <a:ext cx="889000" cy="3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7" name="フローチャート: 判断 366"/>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8" name="テキスト ボックス 367"/>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9" name="フローチャート: 判断 368"/>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70" name="テキスト ボックス 369"/>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94648</xdr:rowOff>
    </xdr:from>
    <xdr:to>
      <xdr:col>55</xdr:col>
      <xdr:colOff>50800</xdr:colOff>
      <xdr:row>52</xdr:row>
      <xdr:rowOff>24798</xdr:rowOff>
    </xdr:to>
    <xdr:sp macro="" textlink="">
      <xdr:nvSpPr>
        <xdr:cNvPr id="376" name="楕円 375"/>
        <xdr:cNvSpPr/>
      </xdr:nvSpPr>
      <xdr:spPr>
        <a:xfrm>
          <a:off x="10426700" y="88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117525</xdr:rowOff>
    </xdr:from>
    <xdr:ext cx="534377" cy="259045"/>
    <xdr:sp macro="" textlink="">
      <xdr:nvSpPr>
        <xdr:cNvPr id="377" name="普通建設事業費該当値テキスト"/>
        <xdr:cNvSpPr txBox="1"/>
      </xdr:nvSpPr>
      <xdr:spPr>
        <a:xfrm>
          <a:off x="10528300" y="869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92133</xdr:rowOff>
    </xdr:from>
    <xdr:to>
      <xdr:col>50</xdr:col>
      <xdr:colOff>165100</xdr:colOff>
      <xdr:row>52</xdr:row>
      <xdr:rowOff>22283</xdr:rowOff>
    </xdr:to>
    <xdr:sp macro="" textlink="">
      <xdr:nvSpPr>
        <xdr:cNvPr id="378" name="楕円 377"/>
        <xdr:cNvSpPr/>
      </xdr:nvSpPr>
      <xdr:spPr>
        <a:xfrm>
          <a:off x="9588500" y="88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38810</xdr:rowOff>
    </xdr:from>
    <xdr:ext cx="534377" cy="259045"/>
    <xdr:sp macro="" textlink="">
      <xdr:nvSpPr>
        <xdr:cNvPr id="379" name="テキスト ボックス 378"/>
        <xdr:cNvSpPr txBox="1"/>
      </xdr:nvSpPr>
      <xdr:spPr>
        <a:xfrm>
          <a:off x="9372111" y="861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170804</xdr:rowOff>
    </xdr:from>
    <xdr:to>
      <xdr:col>46</xdr:col>
      <xdr:colOff>38100</xdr:colOff>
      <xdr:row>55</xdr:row>
      <xdr:rowOff>100954</xdr:rowOff>
    </xdr:to>
    <xdr:sp macro="" textlink="">
      <xdr:nvSpPr>
        <xdr:cNvPr id="380" name="楕円 379"/>
        <xdr:cNvSpPr/>
      </xdr:nvSpPr>
      <xdr:spPr>
        <a:xfrm>
          <a:off x="8699500" y="94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92081</xdr:rowOff>
    </xdr:from>
    <xdr:ext cx="534377" cy="259045"/>
    <xdr:sp macro="" textlink="">
      <xdr:nvSpPr>
        <xdr:cNvPr id="381" name="テキスト ボックス 380"/>
        <xdr:cNvSpPr txBox="1"/>
      </xdr:nvSpPr>
      <xdr:spPr>
        <a:xfrm>
          <a:off x="8483111" y="9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101114</xdr:rowOff>
    </xdr:from>
    <xdr:to>
      <xdr:col>41</xdr:col>
      <xdr:colOff>101600</xdr:colOff>
      <xdr:row>55</xdr:row>
      <xdr:rowOff>31264</xdr:rowOff>
    </xdr:to>
    <xdr:sp macro="" textlink="">
      <xdr:nvSpPr>
        <xdr:cNvPr id="382" name="楕円 381"/>
        <xdr:cNvSpPr/>
      </xdr:nvSpPr>
      <xdr:spPr>
        <a:xfrm>
          <a:off x="7810500" y="9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47791</xdr:rowOff>
    </xdr:from>
    <xdr:ext cx="534377" cy="259045"/>
    <xdr:sp macro="" textlink="">
      <xdr:nvSpPr>
        <xdr:cNvPr id="383" name="テキスト ボックス 382"/>
        <xdr:cNvSpPr txBox="1"/>
      </xdr:nvSpPr>
      <xdr:spPr>
        <a:xfrm>
          <a:off x="7594111" y="913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121524</xdr:rowOff>
    </xdr:from>
    <xdr:to>
      <xdr:col>36</xdr:col>
      <xdr:colOff>165100</xdr:colOff>
      <xdr:row>53</xdr:row>
      <xdr:rowOff>51674</xdr:rowOff>
    </xdr:to>
    <xdr:sp macro="" textlink="">
      <xdr:nvSpPr>
        <xdr:cNvPr id="384" name="楕円 383"/>
        <xdr:cNvSpPr/>
      </xdr:nvSpPr>
      <xdr:spPr>
        <a:xfrm>
          <a:off x="6921500" y="90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68201</xdr:rowOff>
    </xdr:from>
    <xdr:ext cx="534377" cy="259045"/>
    <xdr:sp macro="" textlink="">
      <xdr:nvSpPr>
        <xdr:cNvPr id="385" name="テキスト ボックス 384"/>
        <xdr:cNvSpPr txBox="1"/>
      </xdr:nvSpPr>
      <xdr:spPr>
        <a:xfrm>
          <a:off x="6705111" y="88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7" name="直線コネクタ 406"/>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8" name="普通建設事業費 （ うち新規整備　）最小値テキスト"/>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9" name="直線コネクタ 408"/>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10" name="普通建設事業費 （ うち新規整備　）最大値テキスト"/>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11" name="直線コネクタ 410"/>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109844</xdr:rowOff>
    </xdr:from>
    <xdr:to>
      <xdr:col>55</xdr:col>
      <xdr:colOff>0</xdr:colOff>
      <xdr:row>75</xdr:row>
      <xdr:rowOff>129687</xdr:rowOff>
    </xdr:to>
    <xdr:cxnSp macro="">
      <xdr:nvCxnSpPr>
        <xdr:cNvPr id="412" name="直線コネクタ 411"/>
        <xdr:cNvCxnSpPr/>
      </xdr:nvCxnSpPr>
      <xdr:spPr>
        <a:xfrm flipV="1">
          <a:off x="9639300" y="12797144"/>
          <a:ext cx="838200" cy="19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64914</xdr:rowOff>
    </xdr:from>
    <xdr:ext cx="534377" cy="259045"/>
    <xdr:sp macro="" textlink="">
      <xdr:nvSpPr>
        <xdr:cNvPr id="413" name="普通建設事業費 （ うち新規整備　）平均値テキスト"/>
        <xdr:cNvSpPr txBox="1"/>
      </xdr:nvSpPr>
      <xdr:spPr>
        <a:xfrm>
          <a:off x="10528300" y="1258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4" name="フローチャート: 判断 413"/>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129687</xdr:rowOff>
    </xdr:from>
    <xdr:to>
      <xdr:col>50</xdr:col>
      <xdr:colOff>114300</xdr:colOff>
      <xdr:row>76</xdr:row>
      <xdr:rowOff>39345</xdr:rowOff>
    </xdr:to>
    <xdr:cxnSp macro="">
      <xdr:nvCxnSpPr>
        <xdr:cNvPr id="415" name="直線コネクタ 414"/>
        <xdr:cNvCxnSpPr/>
      </xdr:nvCxnSpPr>
      <xdr:spPr>
        <a:xfrm flipV="1">
          <a:off x="8750300" y="12988437"/>
          <a:ext cx="8890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6" name="フローチャート: 判断 415"/>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7" name="テキスト ボックス 416"/>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68376</xdr:rowOff>
    </xdr:from>
    <xdr:to>
      <xdr:col>45</xdr:col>
      <xdr:colOff>177800</xdr:colOff>
      <xdr:row>76</xdr:row>
      <xdr:rowOff>39345</xdr:rowOff>
    </xdr:to>
    <xdr:cxnSp macro="">
      <xdr:nvCxnSpPr>
        <xdr:cNvPr id="418" name="直線コネクタ 417"/>
        <xdr:cNvCxnSpPr/>
      </xdr:nvCxnSpPr>
      <xdr:spPr>
        <a:xfrm>
          <a:off x="7861300" y="12927126"/>
          <a:ext cx="889000" cy="1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9" name="フローチャート: 判断 418"/>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20" name="テキスト ボックス 419"/>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68376</xdr:rowOff>
    </xdr:from>
    <xdr:to>
      <xdr:col>41</xdr:col>
      <xdr:colOff>50800</xdr:colOff>
      <xdr:row>75</xdr:row>
      <xdr:rowOff>106050</xdr:rowOff>
    </xdr:to>
    <xdr:cxnSp macro="">
      <xdr:nvCxnSpPr>
        <xdr:cNvPr id="421" name="直線コネクタ 420"/>
        <xdr:cNvCxnSpPr/>
      </xdr:nvCxnSpPr>
      <xdr:spPr>
        <a:xfrm flipV="1">
          <a:off x="6972300" y="12927126"/>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22" name="フローチャート: 判断 421"/>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23" name="テキスト ボックス 422"/>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4" name="フローチャート: 判断 423"/>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25" name="テキスト ボックス 424"/>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59044</xdr:rowOff>
    </xdr:from>
    <xdr:to>
      <xdr:col>55</xdr:col>
      <xdr:colOff>50800</xdr:colOff>
      <xdr:row>74</xdr:row>
      <xdr:rowOff>160644</xdr:rowOff>
    </xdr:to>
    <xdr:sp macro="" textlink="">
      <xdr:nvSpPr>
        <xdr:cNvPr id="431" name="楕円 430"/>
        <xdr:cNvSpPr/>
      </xdr:nvSpPr>
      <xdr:spPr>
        <a:xfrm>
          <a:off x="10426700" y="127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37471</xdr:rowOff>
    </xdr:from>
    <xdr:ext cx="534377" cy="259045"/>
    <xdr:sp macro="" textlink="">
      <xdr:nvSpPr>
        <xdr:cNvPr id="432" name="普通建設事業費 （ うち新規整備　）該当値テキスト"/>
        <xdr:cNvSpPr txBox="1"/>
      </xdr:nvSpPr>
      <xdr:spPr>
        <a:xfrm>
          <a:off x="10528300" y="127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78887</xdr:rowOff>
    </xdr:from>
    <xdr:to>
      <xdr:col>50</xdr:col>
      <xdr:colOff>165100</xdr:colOff>
      <xdr:row>76</xdr:row>
      <xdr:rowOff>9038</xdr:rowOff>
    </xdr:to>
    <xdr:sp macro="" textlink="">
      <xdr:nvSpPr>
        <xdr:cNvPr id="433" name="楕円 432"/>
        <xdr:cNvSpPr/>
      </xdr:nvSpPr>
      <xdr:spPr>
        <a:xfrm>
          <a:off x="9588500" y="12937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xdr:rowOff>
    </xdr:from>
    <xdr:ext cx="534377" cy="259045"/>
    <xdr:sp macro="" textlink="">
      <xdr:nvSpPr>
        <xdr:cNvPr id="434" name="テキスト ボックス 433"/>
        <xdr:cNvSpPr txBox="1"/>
      </xdr:nvSpPr>
      <xdr:spPr>
        <a:xfrm>
          <a:off x="9372111" y="130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159995</xdr:rowOff>
    </xdr:from>
    <xdr:to>
      <xdr:col>46</xdr:col>
      <xdr:colOff>38100</xdr:colOff>
      <xdr:row>76</xdr:row>
      <xdr:rowOff>90145</xdr:rowOff>
    </xdr:to>
    <xdr:sp macro="" textlink="">
      <xdr:nvSpPr>
        <xdr:cNvPr id="435" name="楕円 434"/>
        <xdr:cNvSpPr/>
      </xdr:nvSpPr>
      <xdr:spPr>
        <a:xfrm>
          <a:off x="8699500" y="130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81272</xdr:rowOff>
    </xdr:from>
    <xdr:ext cx="469744" cy="259045"/>
    <xdr:sp macro="" textlink="">
      <xdr:nvSpPr>
        <xdr:cNvPr id="436" name="テキスト ボックス 435"/>
        <xdr:cNvSpPr txBox="1"/>
      </xdr:nvSpPr>
      <xdr:spPr>
        <a:xfrm>
          <a:off x="8515428" y="1311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17576</xdr:rowOff>
    </xdr:from>
    <xdr:to>
      <xdr:col>41</xdr:col>
      <xdr:colOff>101600</xdr:colOff>
      <xdr:row>75</xdr:row>
      <xdr:rowOff>119176</xdr:rowOff>
    </xdr:to>
    <xdr:sp macro="" textlink="">
      <xdr:nvSpPr>
        <xdr:cNvPr id="437" name="楕円 436"/>
        <xdr:cNvSpPr/>
      </xdr:nvSpPr>
      <xdr:spPr>
        <a:xfrm>
          <a:off x="7810500" y="128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110303</xdr:rowOff>
    </xdr:from>
    <xdr:ext cx="534377" cy="259045"/>
    <xdr:sp macro="" textlink="">
      <xdr:nvSpPr>
        <xdr:cNvPr id="438" name="テキスト ボックス 437"/>
        <xdr:cNvSpPr txBox="1"/>
      </xdr:nvSpPr>
      <xdr:spPr>
        <a:xfrm>
          <a:off x="7594111" y="129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55250</xdr:rowOff>
    </xdr:from>
    <xdr:to>
      <xdr:col>36</xdr:col>
      <xdr:colOff>165100</xdr:colOff>
      <xdr:row>75</xdr:row>
      <xdr:rowOff>156849</xdr:rowOff>
    </xdr:to>
    <xdr:sp macro="" textlink="">
      <xdr:nvSpPr>
        <xdr:cNvPr id="439" name="楕円 438"/>
        <xdr:cNvSpPr/>
      </xdr:nvSpPr>
      <xdr:spPr>
        <a:xfrm>
          <a:off x="6921500" y="12914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147976</xdr:rowOff>
    </xdr:from>
    <xdr:ext cx="534377" cy="259045"/>
    <xdr:sp macro="" textlink="">
      <xdr:nvSpPr>
        <xdr:cNvPr id="440" name="テキスト ボックス 439"/>
        <xdr:cNvSpPr txBox="1"/>
      </xdr:nvSpPr>
      <xdr:spPr>
        <a:xfrm>
          <a:off x="6705111" y="130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5" name="直線コネクタ 464"/>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6" name="普通建設事業費 （ うち更新整備　）最小値テキスト"/>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7" name="直線コネクタ 466"/>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8" name="普通建設事業費 （ うち更新整備　）最大値テキスト"/>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9" name="直線コネクタ 468"/>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61976</xdr:rowOff>
    </xdr:from>
    <xdr:to>
      <xdr:col>55</xdr:col>
      <xdr:colOff>0</xdr:colOff>
      <xdr:row>93</xdr:row>
      <xdr:rowOff>48755</xdr:rowOff>
    </xdr:to>
    <xdr:cxnSp macro="">
      <xdr:nvCxnSpPr>
        <xdr:cNvPr id="470" name="直線コネクタ 469"/>
        <xdr:cNvCxnSpPr/>
      </xdr:nvCxnSpPr>
      <xdr:spPr>
        <a:xfrm flipV="1">
          <a:off x="9639300" y="15835376"/>
          <a:ext cx="838200" cy="15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47629</xdr:rowOff>
    </xdr:from>
    <xdr:ext cx="534377" cy="259045"/>
    <xdr:sp macro="" textlink="">
      <xdr:nvSpPr>
        <xdr:cNvPr id="471" name="普通建設事業費 （ うち更新整備　）平均値テキスト"/>
        <xdr:cNvSpPr txBox="1"/>
      </xdr:nvSpPr>
      <xdr:spPr>
        <a:xfrm>
          <a:off x="10528300" y="16163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72" name="フローチャート: 判断 471"/>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48755</xdr:rowOff>
    </xdr:from>
    <xdr:to>
      <xdr:col>50</xdr:col>
      <xdr:colOff>114300</xdr:colOff>
      <xdr:row>95</xdr:row>
      <xdr:rowOff>149453</xdr:rowOff>
    </xdr:to>
    <xdr:cxnSp macro="">
      <xdr:nvCxnSpPr>
        <xdr:cNvPr id="473" name="直線コネクタ 472"/>
        <xdr:cNvCxnSpPr/>
      </xdr:nvCxnSpPr>
      <xdr:spPr>
        <a:xfrm flipV="1">
          <a:off x="8750300" y="15993605"/>
          <a:ext cx="889000" cy="44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4" name="フローチャート: 判断 473"/>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77691</xdr:rowOff>
    </xdr:from>
    <xdr:ext cx="534377" cy="259045"/>
    <xdr:sp macro="" textlink="">
      <xdr:nvSpPr>
        <xdr:cNvPr id="475" name="テキスト ボックス 474"/>
        <xdr:cNvSpPr txBox="1"/>
      </xdr:nvSpPr>
      <xdr:spPr>
        <a:xfrm>
          <a:off x="9372111" y="163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97943</xdr:rowOff>
    </xdr:from>
    <xdr:to>
      <xdr:col>45</xdr:col>
      <xdr:colOff>177800</xdr:colOff>
      <xdr:row>95</xdr:row>
      <xdr:rowOff>149453</xdr:rowOff>
    </xdr:to>
    <xdr:cxnSp macro="">
      <xdr:nvCxnSpPr>
        <xdr:cNvPr id="476" name="直線コネクタ 475"/>
        <xdr:cNvCxnSpPr/>
      </xdr:nvCxnSpPr>
      <xdr:spPr>
        <a:xfrm>
          <a:off x="7861300" y="16385693"/>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7" name="フローチャート: 判断 476"/>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20387</xdr:rowOff>
    </xdr:from>
    <xdr:ext cx="534377" cy="259045"/>
    <xdr:sp macro="" textlink="">
      <xdr:nvSpPr>
        <xdr:cNvPr id="478" name="テキスト ボックス 477"/>
        <xdr:cNvSpPr txBox="1"/>
      </xdr:nvSpPr>
      <xdr:spPr>
        <a:xfrm>
          <a:off x="8483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36221</xdr:rowOff>
    </xdr:from>
    <xdr:to>
      <xdr:col>41</xdr:col>
      <xdr:colOff>50800</xdr:colOff>
      <xdr:row>95</xdr:row>
      <xdr:rowOff>97943</xdr:rowOff>
    </xdr:to>
    <xdr:cxnSp macro="">
      <xdr:nvCxnSpPr>
        <xdr:cNvPr id="479" name="直線コネクタ 478"/>
        <xdr:cNvCxnSpPr/>
      </xdr:nvCxnSpPr>
      <xdr:spPr>
        <a:xfrm>
          <a:off x="6972300" y="16152521"/>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80" name="フローチャート: 判断 479"/>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81" name="テキスト ボックス 480"/>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82" name="フローチャート: 判断 481"/>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83" name="テキスト ボックス 482"/>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11176</xdr:rowOff>
    </xdr:from>
    <xdr:to>
      <xdr:col>55</xdr:col>
      <xdr:colOff>50800</xdr:colOff>
      <xdr:row>92</xdr:row>
      <xdr:rowOff>112776</xdr:rowOff>
    </xdr:to>
    <xdr:sp macro="" textlink="">
      <xdr:nvSpPr>
        <xdr:cNvPr id="489" name="楕円 488"/>
        <xdr:cNvSpPr/>
      </xdr:nvSpPr>
      <xdr:spPr>
        <a:xfrm>
          <a:off x="10426700" y="157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34053</xdr:rowOff>
    </xdr:from>
    <xdr:ext cx="534377" cy="259045"/>
    <xdr:sp macro="" textlink="">
      <xdr:nvSpPr>
        <xdr:cNvPr id="490" name="普通建設事業費 （ うち更新整備　）該当値テキスト"/>
        <xdr:cNvSpPr txBox="1"/>
      </xdr:nvSpPr>
      <xdr:spPr>
        <a:xfrm>
          <a:off x="10528300" y="156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169405</xdr:rowOff>
    </xdr:from>
    <xdr:to>
      <xdr:col>50</xdr:col>
      <xdr:colOff>165100</xdr:colOff>
      <xdr:row>93</xdr:row>
      <xdr:rowOff>99555</xdr:rowOff>
    </xdr:to>
    <xdr:sp macro="" textlink="">
      <xdr:nvSpPr>
        <xdr:cNvPr id="491" name="楕円 490"/>
        <xdr:cNvSpPr/>
      </xdr:nvSpPr>
      <xdr:spPr>
        <a:xfrm>
          <a:off x="9588500" y="159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116082</xdr:rowOff>
    </xdr:from>
    <xdr:ext cx="534377" cy="259045"/>
    <xdr:sp macro="" textlink="">
      <xdr:nvSpPr>
        <xdr:cNvPr id="492" name="テキスト ボックス 491"/>
        <xdr:cNvSpPr txBox="1"/>
      </xdr:nvSpPr>
      <xdr:spPr>
        <a:xfrm>
          <a:off x="9372111" y="1571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98653</xdr:rowOff>
    </xdr:from>
    <xdr:to>
      <xdr:col>46</xdr:col>
      <xdr:colOff>38100</xdr:colOff>
      <xdr:row>96</xdr:row>
      <xdr:rowOff>28803</xdr:rowOff>
    </xdr:to>
    <xdr:sp macro="" textlink="">
      <xdr:nvSpPr>
        <xdr:cNvPr id="493" name="楕円 492"/>
        <xdr:cNvSpPr/>
      </xdr:nvSpPr>
      <xdr:spPr>
        <a:xfrm>
          <a:off x="8699500" y="163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45330</xdr:rowOff>
    </xdr:from>
    <xdr:ext cx="534377" cy="259045"/>
    <xdr:sp macro="" textlink="">
      <xdr:nvSpPr>
        <xdr:cNvPr id="494" name="テキスト ボックス 493"/>
        <xdr:cNvSpPr txBox="1"/>
      </xdr:nvSpPr>
      <xdr:spPr>
        <a:xfrm>
          <a:off x="8483111" y="1616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47143</xdr:rowOff>
    </xdr:from>
    <xdr:to>
      <xdr:col>41</xdr:col>
      <xdr:colOff>101600</xdr:colOff>
      <xdr:row>95</xdr:row>
      <xdr:rowOff>148743</xdr:rowOff>
    </xdr:to>
    <xdr:sp macro="" textlink="">
      <xdr:nvSpPr>
        <xdr:cNvPr id="495" name="楕円 494"/>
        <xdr:cNvSpPr/>
      </xdr:nvSpPr>
      <xdr:spPr>
        <a:xfrm>
          <a:off x="7810500" y="163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165270</xdr:rowOff>
    </xdr:from>
    <xdr:ext cx="534377" cy="259045"/>
    <xdr:sp macro="" textlink="">
      <xdr:nvSpPr>
        <xdr:cNvPr id="496" name="テキスト ボックス 495"/>
        <xdr:cNvSpPr txBox="1"/>
      </xdr:nvSpPr>
      <xdr:spPr>
        <a:xfrm>
          <a:off x="7594111" y="16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156871</xdr:rowOff>
    </xdr:from>
    <xdr:to>
      <xdr:col>36</xdr:col>
      <xdr:colOff>165100</xdr:colOff>
      <xdr:row>94</xdr:row>
      <xdr:rowOff>87021</xdr:rowOff>
    </xdr:to>
    <xdr:sp macro="" textlink="">
      <xdr:nvSpPr>
        <xdr:cNvPr id="497" name="楕円 496"/>
        <xdr:cNvSpPr/>
      </xdr:nvSpPr>
      <xdr:spPr>
        <a:xfrm>
          <a:off x="6921500" y="161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103548</xdr:rowOff>
    </xdr:from>
    <xdr:ext cx="534377" cy="259045"/>
    <xdr:sp macro="" textlink="">
      <xdr:nvSpPr>
        <xdr:cNvPr id="498" name="テキスト ボックス 497"/>
        <xdr:cNvSpPr txBox="1"/>
      </xdr:nvSpPr>
      <xdr:spPr>
        <a:xfrm>
          <a:off x="6705111" y="158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4" name="テキスト ボックス 51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6" name="テキスト ボックス 51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8" name="テキスト ボックス 517"/>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22" name="直線コネクタ 521"/>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5" name="災害復旧事業費最大値テキスト"/>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6" name="直線コネクタ 525"/>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53022</xdr:rowOff>
    </xdr:from>
    <xdr:to>
      <xdr:col>85</xdr:col>
      <xdr:colOff>127000</xdr:colOff>
      <xdr:row>36</xdr:row>
      <xdr:rowOff>148653</xdr:rowOff>
    </xdr:to>
    <xdr:cxnSp macro="">
      <xdr:nvCxnSpPr>
        <xdr:cNvPr id="527" name="直線コネクタ 526"/>
        <xdr:cNvCxnSpPr/>
      </xdr:nvCxnSpPr>
      <xdr:spPr>
        <a:xfrm flipV="1">
          <a:off x="15481300" y="6225222"/>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59517</xdr:rowOff>
    </xdr:from>
    <xdr:ext cx="469744" cy="259045"/>
    <xdr:sp macro="" textlink="">
      <xdr:nvSpPr>
        <xdr:cNvPr id="528" name="災害復旧事業費平均値テキスト"/>
        <xdr:cNvSpPr txBox="1"/>
      </xdr:nvSpPr>
      <xdr:spPr>
        <a:xfrm>
          <a:off x="16370300" y="640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9" name="フローチャート: 判断 528"/>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25209</xdr:rowOff>
    </xdr:from>
    <xdr:to>
      <xdr:col>81</xdr:col>
      <xdr:colOff>50800</xdr:colOff>
      <xdr:row>36</xdr:row>
      <xdr:rowOff>148653</xdr:rowOff>
    </xdr:to>
    <xdr:cxnSp macro="">
      <xdr:nvCxnSpPr>
        <xdr:cNvPr id="530" name="直線コネクタ 529"/>
        <xdr:cNvCxnSpPr/>
      </xdr:nvCxnSpPr>
      <xdr:spPr>
        <a:xfrm>
          <a:off x="14592300" y="6025959"/>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31" name="フローチャート: 判断 530"/>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32" name="テキスト ボックス 531"/>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25209</xdr:rowOff>
    </xdr:from>
    <xdr:to>
      <xdr:col>76</xdr:col>
      <xdr:colOff>114300</xdr:colOff>
      <xdr:row>37</xdr:row>
      <xdr:rowOff>140081</xdr:rowOff>
    </xdr:to>
    <xdr:cxnSp macro="">
      <xdr:nvCxnSpPr>
        <xdr:cNvPr id="533" name="直線コネクタ 532"/>
        <xdr:cNvCxnSpPr/>
      </xdr:nvCxnSpPr>
      <xdr:spPr>
        <a:xfrm flipV="1">
          <a:off x="13703300" y="6025959"/>
          <a:ext cx="889000" cy="4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4" name="フローチャート: 判断 533"/>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153433</xdr:rowOff>
    </xdr:from>
    <xdr:ext cx="469744" cy="259045"/>
    <xdr:sp macro="" textlink="">
      <xdr:nvSpPr>
        <xdr:cNvPr id="535" name="テキスト ボックス 534"/>
        <xdr:cNvSpPr txBox="1"/>
      </xdr:nvSpPr>
      <xdr:spPr>
        <a:xfrm>
          <a:off x="14357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140081</xdr:rowOff>
    </xdr:from>
    <xdr:to>
      <xdr:col>71</xdr:col>
      <xdr:colOff>177800</xdr:colOff>
      <xdr:row>38</xdr:row>
      <xdr:rowOff>52451</xdr:rowOff>
    </xdr:to>
    <xdr:cxnSp macro="">
      <xdr:nvCxnSpPr>
        <xdr:cNvPr id="536" name="直線コネクタ 535"/>
        <xdr:cNvCxnSpPr/>
      </xdr:nvCxnSpPr>
      <xdr:spPr>
        <a:xfrm flipV="1">
          <a:off x="12814300" y="6483731"/>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7" name="フローチャート: 判断 536"/>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102950</xdr:rowOff>
    </xdr:from>
    <xdr:ext cx="378565" cy="259045"/>
    <xdr:sp macro="" textlink="">
      <xdr:nvSpPr>
        <xdr:cNvPr id="538" name="テキスト ボックス 537"/>
        <xdr:cNvSpPr txBox="1"/>
      </xdr:nvSpPr>
      <xdr:spPr>
        <a:xfrm>
          <a:off x="13514017" y="6618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9" name="フローチャート: 判断 538"/>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103712</xdr:rowOff>
    </xdr:from>
    <xdr:ext cx="378565" cy="259045"/>
    <xdr:sp macro="" textlink="">
      <xdr:nvSpPr>
        <xdr:cNvPr id="540" name="テキスト ボックス 539"/>
        <xdr:cNvSpPr txBox="1"/>
      </xdr:nvSpPr>
      <xdr:spPr>
        <a:xfrm>
          <a:off x="12625017" y="661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2222</xdr:rowOff>
    </xdr:from>
    <xdr:to>
      <xdr:col>85</xdr:col>
      <xdr:colOff>177800</xdr:colOff>
      <xdr:row>36</xdr:row>
      <xdr:rowOff>103822</xdr:rowOff>
    </xdr:to>
    <xdr:sp macro="" textlink="">
      <xdr:nvSpPr>
        <xdr:cNvPr id="546" name="楕円 545"/>
        <xdr:cNvSpPr/>
      </xdr:nvSpPr>
      <xdr:spPr>
        <a:xfrm>
          <a:off x="16268700" y="61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25099</xdr:rowOff>
    </xdr:from>
    <xdr:ext cx="469744" cy="259045"/>
    <xdr:sp macro="" textlink="">
      <xdr:nvSpPr>
        <xdr:cNvPr id="547" name="災害復旧事業費該当値テキスト"/>
        <xdr:cNvSpPr txBox="1"/>
      </xdr:nvSpPr>
      <xdr:spPr>
        <a:xfrm>
          <a:off x="16370300" y="60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97853</xdr:rowOff>
    </xdr:from>
    <xdr:to>
      <xdr:col>81</xdr:col>
      <xdr:colOff>101600</xdr:colOff>
      <xdr:row>37</xdr:row>
      <xdr:rowOff>28003</xdr:rowOff>
    </xdr:to>
    <xdr:sp macro="" textlink="">
      <xdr:nvSpPr>
        <xdr:cNvPr id="548" name="楕円 547"/>
        <xdr:cNvSpPr/>
      </xdr:nvSpPr>
      <xdr:spPr>
        <a:xfrm>
          <a:off x="15430500" y="62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44530</xdr:rowOff>
    </xdr:from>
    <xdr:ext cx="469744" cy="259045"/>
    <xdr:sp macro="" textlink="">
      <xdr:nvSpPr>
        <xdr:cNvPr id="549" name="テキスト ボックス 548"/>
        <xdr:cNvSpPr txBox="1"/>
      </xdr:nvSpPr>
      <xdr:spPr>
        <a:xfrm>
          <a:off x="15246428" y="60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145859</xdr:rowOff>
    </xdr:from>
    <xdr:to>
      <xdr:col>76</xdr:col>
      <xdr:colOff>165100</xdr:colOff>
      <xdr:row>35</xdr:row>
      <xdr:rowOff>76009</xdr:rowOff>
    </xdr:to>
    <xdr:sp macro="" textlink="">
      <xdr:nvSpPr>
        <xdr:cNvPr id="550" name="楕円 549"/>
        <xdr:cNvSpPr/>
      </xdr:nvSpPr>
      <xdr:spPr>
        <a:xfrm>
          <a:off x="14541500" y="5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92536</xdr:rowOff>
    </xdr:from>
    <xdr:ext cx="469744" cy="259045"/>
    <xdr:sp macro="" textlink="">
      <xdr:nvSpPr>
        <xdr:cNvPr id="551" name="テキスト ボックス 550"/>
        <xdr:cNvSpPr txBox="1"/>
      </xdr:nvSpPr>
      <xdr:spPr>
        <a:xfrm>
          <a:off x="14357428" y="575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89281</xdr:rowOff>
    </xdr:from>
    <xdr:to>
      <xdr:col>72</xdr:col>
      <xdr:colOff>38100</xdr:colOff>
      <xdr:row>38</xdr:row>
      <xdr:rowOff>19431</xdr:rowOff>
    </xdr:to>
    <xdr:sp macro="" textlink="">
      <xdr:nvSpPr>
        <xdr:cNvPr id="552" name="楕円 551"/>
        <xdr:cNvSpPr/>
      </xdr:nvSpPr>
      <xdr:spPr>
        <a:xfrm>
          <a:off x="13652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35958</xdr:rowOff>
    </xdr:from>
    <xdr:ext cx="469744" cy="259045"/>
    <xdr:sp macro="" textlink="">
      <xdr:nvSpPr>
        <xdr:cNvPr id="553" name="テキスト ボックス 552"/>
        <xdr:cNvSpPr txBox="1"/>
      </xdr:nvSpPr>
      <xdr:spPr>
        <a:xfrm>
          <a:off x="13468428" y="620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xdr:rowOff>
    </xdr:from>
    <xdr:to>
      <xdr:col>67</xdr:col>
      <xdr:colOff>101600</xdr:colOff>
      <xdr:row>38</xdr:row>
      <xdr:rowOff>103251</xdr:rowOff>
    </xdr:to>
    <xdr:sp macro="" textlink="">
      <xdr:nvSpPr>
        <xdr:cNvPr id="554" name="楕円 553"/>
        <xdr:cNvSpPr/>
      </xdr:nvSpPr>
      <xdr:spPr>
        <a:xfrm>
          <a:off x="12763500" y="65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119778</xdr:rowOff>
    </xdr:from>
    <xdr:ext cx="378565" cy="259045"/>
    <xdr:sp macro="" textlink="">
      <xdr:nvSpPr>
        <xdr:cNvPr id="555" name="テキスト ボックス 554"/>
        <xdr:cNvSpPr txBox="1"/>
      </xdr:nvSpPr>
      <xdr:spPr>
        <a:xfrm>
          <a:off x="12625017" y="629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5" name="テキスト ボックス 61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31" name="直線コネクタ 630"/>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32" name="公債費最小値テキスト"/>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33" name="直線コネクタ 632"/>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4" name="公債費最大値テキスト"/>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5" name="直線コネクタ 634"/>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58155</xdr:rowOff>
    </xdr:from>
    <xdr:to>
      <xdr:col>85</xdr:col>
      <xdr:colOff>127000</xdr:colOff>
      <xdr:row>76</xdr:row>
      <xdr:rowOff>63773</xdr:rowOff>
    </xdr:to>
    <xdr:cxnSp macro="">
      <xdr:nvCxnSpPr>
        <xdr:cNvPr id="636" name="直線コネクタ 635"/>
        <xdr:cNvCxnSpPr/>
      </xdr:nvCxnSpPr>
      <xdr:spPr>
        <a:xfrm flipV="1">
          <a:off x="15481300" y="13088355"/>
          <a:ext cx="8382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7" name="公債費平均値テキスト"/>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8" name="フローチャート: 判断 637"/>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63773</xdr:rowOff>
    </xdr:from>
    <xdr:to>
      <xdr:col>81</xdr:col>
      <xdr:colOff>50800</xdr:colOff>
      <xdr:row>76</xdr:row>
      <xdr:rowOff>67397</xdr:rowOff>
    </xdr:to>
    <xdr:cxnSp macro="">
      <xdr:nvCxnSpPr>
        <xdr:cNvPr id="639" name="直線コネクタ 638"/>
        <xdr:cNvCxnSpPr/>
      </xdr:nvCxnSpPr>
      <xdr:spPr>
        <a:xfrm flipV="1">
          <a:off x="14592300" y="13093973"/>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40" name="フローチャート: 判断 639"/>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41" name="テキスト ボックス 640"/>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61616</xdr:rowOff>
    </xdr:from>
    <xdr:to>
      <xdr:col>76</xdr:col>
      <xdr:colOff>114300</xdr:colOff>
      <xdr:row>76</xdr:row>
      <xdr:rowOff>67397</xdr:rowOff>
    </xdr:to>
    <xdr:cxnSp macro="">
      <xdr:nvCxnSpPr>
        <xdr:cNvPr id="642" name="直線コネクタ 641"/>
        <xdr:cNvCxnSpPr/>
      </xdr:nvCxnSpPr>
      <xdr:spPr>
        <a:xfrm>
          <a:off x="13703300" y="13091816"/>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43" name="フローチャート: 判断 642"/>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4" name="テキスト ボックス 643"/>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61616</xdr:rowOff>
    </xdr:from>
    <xdr:to>
      <xdr:col>71</xdr:col>
      <xdr:colOff>177800</xdr:colOff>
      <xdr:row>76</xdr:row>
      <xdr:rowOff>67365</xdr:rowOff>
    </xdr:to>
    <xdr:cxnSp macro="">
      <xdr:nvCxnSpPr>
        <xdr:cNvPr id="645" name="直線コネクタ 644"/>
        <xdr:cNvCxnSpPr/>
      </xdr:nvCxnSpPr>
      <xdr:spPr>
        <a:xfrm flipV="1">
          <a:off x="12814300" y="13091816"/>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6" name="フローチャート: 判断 645"/>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7" name="テキスト ボックス 646"/>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8" name="フローチャート: 判断 647"/>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9" name="テキスト ボックス 648"/>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7355</xdr:rowOff>
    </xdr:from>
    <xdr:to>
      <xdr:col>85</xdr:col>
      <xdr:colOff>177800</xdr:colOff>
      <xdr:row>76</xdr:row>
      <xdr:rowOff>108955</xdr:rowOff>
    </xdr:to>
    <xdr:sp macro="" textlink="">
      <xdr:nvSpPr>
        <xdr:cNvPr id="655" name="楕円 654"/>
        <xdr:cNvSpPr/>
      </xdr:nvSpPr>
      <xdr:spPr>
        <a:xfrm>
          <a:off x="16268700" y="130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157232</xdr:rowOff>
    </xdr:from>
    <xdr:ext cx="534377" cy="259045"/>
    <xdr:sp macro="" textlink="">
      <xdr:nvSpPr>
        <xdr:cNvPr id="656" name="公債費該当値テキスト"/>
        <xdr:cNvSpPr txBox="1"/>
      </xdr:nvSpPr>
      <xdr:spPr>
        <a:xfrm>
          <a:off x="16370300" y="130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12973</xdr:rowOff>
    </xdr:from>
    <xdr:to>
      <xdr:col>81</xdr:col>
      <xdr:colOff>101600</xdr:colOff>
      <xdr:row>76</xdr:row>
      <xdr:rowOff>114573</xdr:rowOff>
    </xdr:to>
    <xdr:sp macro="" textlink="">
      <xdr:nvSpPr>
        <xdr:cNvPr id="657" name="楕円 656"/>
        <xdr:cNvSpPr/>
      </xdr:nvSpPr>
      <xdr:spPr>
        <a:xfrm>
          <a:off x="15430500" y="130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105700</xdr:rowOff>
    </xdr:from>
    <xdr:ext cx="534377" cy="259045"/>
    <xdr:sp macro="" textlink="">
      <xdr:nvSpPr>
        <xdr:cNvPr id="658" name="テキスト ボックス 657"/>
        <xdr:cNvSpPr txBox="1"/>
      </xdr:nvSpPr>
      <xdr:spPr>
        <a:xfrm>
          <a:off x="15214111" y="13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16597</xdr:rowOff>
    </xdr:from>
    <xdr:to>
      <xdr:col>76</xdr:col>
      <xdr:colOff>165100</xdr:colOff>
      <xdr:row>76</xdr:row>
      <xdr:rowOff>118197</xdr:rowOff>
    </xdr:to>
    <xdr:sp macro="" textlink="">
      <xdr:nvSpPr>
        <xdr:cNvPr id="659" name="楕円 658"/>
        <xdr:cNvSpPr/>
      </xdr:nvSpPr>
      <xdr:spPr>
        <a:xfrm>
          <a:off x="14541500" y="130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109324</xdr:rowOff>
    </xdr:from>
    <xdr:ext cx="534377" cy="259045"/>
    <xdr:sp macro="" textlink="">
      <xdr:nvSpPr>
        <xdr:cNvPr id="660" name="テキスト ボックス 659"/>
        <xdr:cNvSpPr txBox="1"/>
      </xdr:nvSpPr>
      <xdr:spPr>
        <a:xfrm>
          <a:off x="14325111" y="131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10816</xdr:rowOff>
    </xdr:from>
    <xdr:to>
      <xdr:col>72</xdr:col>
      <xdr:colOff>38100</xdr:colOff>
      <xdr:row>76</xdr:row>
      <xdr:rowOff>112416</xdr:rowOff>
    </xdr:to>
    <xdr:sp macro="" textlink="">
      <xdr:nvSpPr>
        <xdr:cNvPr id="661" name="楕円 660"/>
        <xdr:cNvSpPr/>
      </xdr:nvSpPr>
      <xdr:spPr>
        <a:xfrm>
          <a:off x="13652500" y="130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103543</xdr:rowOff>
    </xdr:from>
    <xdr:ext cx="534377" cy="259045"/>
    <xdr:sp macro="" textlink="">
      <xdr:nvSpPr>
        <xdr:cNvPr id="662" name="テキスト ボックス 661"/>
        <xdr:cNvSpPr txBox="1"/>
      </xdr:nvSpPr>
      <xdr:spPr>
        <a:xfrm>
          <a:off x="13436111" y="1313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16565</xdr:rowOff>
    </xdr:from>
    <xdr:to>
      <xdr:col>67</xdr:col>
      <xdr:colOff>101600</xdr:colOff>
      <xdr:row>76</xdr:row>
      <xdr:rowOff>118165</xdr:rowOff>
    </xdr:to>
    <xdr:sp macro="" textlink="">
      <xdr:nvSpPr>
        <xdr:cNvPr id="663" name="楕円 662"/>
        <xdr:cNvSpPr/>
      </xdr:nvSpPr>
      <xdr:spPr>
        <a:xfrm>
          <a:off x="12763500" y="130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109292</xdr:rowOff>
    </xdr:from>
    <xdr:ext cx="534377" cy="259045"/>
    <xdr:sp macro="" textlink="">
      <xdr:nvSpPr>
        <xdr:cNvPr id="664" name="テキスト ボックス 663"/>
        <xdr:cNvSpPr txBox="1"/>
      </xdr:nvSpPr>
      <xdr:spPr>
        <a:xfrm>
          <a:off x="12547111" y="131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8" name="テキスト ボックス 67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0" name="テキスト ボックス 679"/>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2" name="テキスト ボックス 681"/>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158641</xdr:rowOff>
    </xdr:from>
    <xdr:to>
      <xdr:col>85</xdr:col>
      <xdr:colOff>126364</xdr:colOff>
      <xdr:row>99</xdr:row>
      <xdr:rowOff>58928</xdr:rowOff>
    </xdr:to>
    <xdr:cxnSp macro="">
      <xdr:nvCxnSpPr>
        <xdr:cNvPr id="690" name="直線コネクタ 689"/>
        <xdr:cNvCxnSpPr/>
      </xdr:nvCxnSpPr>
      <xdr:spPr>
        <a:xfrm flipV="1">
          <a:off x="16317595" y="15932041"/>
          <a:ext cx="1269" cy="110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62755</xdr:rowOff>
    </xdr:from>
    <xdr:ext cx="378565" cy="259045"/>
    <xdr:sp macro="" textlink="">
      <xdr:nvSpPr>
        <xdr:cNvPr id="691" name="積立金最小値テキスト"/>
        <xdr:cNvSpPr txBox="1"/>
      </xdr:nvSpPr>
      <xdr:spPr>
        <a:xfrm>
          <a:off x="16370300" y="17036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58928</xdr:rowOff>
    </xdr:from>
    <xdr:to>
      <xdr:col>86</xdr:col>
      <xdr:colOff>25400</xdr:colOff>
      <xdr:row>99</xdr:row>
      <xdr:rowOff>58928</xdr:rowOff>
    </xdr:to>
    <xdr:cxnSp macro="">
      <xdr:nvCxnSpPr>
        <xdr:cNvPr id="692" name="直線コネクタ 691"/>
        <xdr:cNvCxnSpPr/>
      </xdr:nvCxnSpPr>
      <xdr:spPr>
        <a:xfrm>
          <a:off x="16230600" y="1703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105318</xdr:rowOff>
    </xdr:from>
    <xdr:ext cx="534377" cy="259045"/>
    <xdr:sp macro="" textlink="">
      <xdr:nvSpPr>
        <xdr:cNvPr id="693" name="積立金最大値テキスト"/>
        <xdr:cNvSpPr txBox="1"/>
      </xdr:nvSpPr>
      <xdr:spPr>
        <a:xfrm>
          <a:off x="16370300" y="1570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158641</xdr:rowOff>
    </xdr:from>
    <xdr:to>
      <xdr:col>86</xdr:col>
      <xdr:colOff>25400</xdr:colOff>
      <xdr:row>92</xdr:row>
      <xdr:rowOff>158641</xdr:rowOff>
    </xdr:to>
    <xdr:cxnSp macro="">
      <xdr:nvCxnSpPr>
        <xdr:cNvPr id="694" name="直線コネクタ 693"/>
        <xdr:cNvCxnSpPr/>
      </xdr:nvCxnSpPr>
      <xdr:spPr>
        <a:xfrm>
          <a:off x="16230600" y="1593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35198</xdr:rowOff>
    </xdr:from>
    <xdr:to>
      <xdr:col>85</xdr:col>
      <xdr:colOff>127000</xdr:colOff>
      <xdr:row>93</xdr:row>
      <xdr:rowOff>86251</xdr:rowOff>
    </xdr:to>
    <xdr:cxnSp macro="">
      <xdr:nvCxnSpPr>
        <xdr:cNvPr id="695" name="直線コネクタ 694"/>
        <xdr:cNvCxnSpPr/>
      </xdr:nvCxnSpPr>
      <xdr:spPr>
        <a:xfrm>
          <a:off x="15481300" y="15637148"/>
          <a:ext cx="838200" cy="39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109890</xdr:rowOff>
    </xdr:from>
    <xdr:ext cx="469744" cy="259045"/>
    <xdr:sp macro="" textlink="">
      <xdr:nvSpPr>
        <xdr:cNvPr id="696" name="積立金平均値テキスト"/>
        <xdr:cNvSpPr txBox="1"/>
      </xdr:nvSpPr>
      <xdr:spPr>
        <a:xfrm>
          <a:off x="16370300" y="16569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131463</xdr:rowOff>
    </xdr:from>
    <xdr:to>
      <xdr:col>85</xdr:col>
      <xdr:colOff>177800</xdr:colOff>
      <xdr:row>97</xdr:row>
      <xdr:rowOff>61613</xdr:rowOff>
    </xdr:to>
    <xdr:sp macro="" textlink="">
      <xdr:nvSpPr>
        <xdr:cNvPr id="697" name="フローチャート: 判断 696"/>
        <xdr:cNvSpPr/>
      </xdr:nvSpPr>
      <xdr:spPr>
        <a:xfrm>
          <a:off x="16268700" y="1659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35198</xdr:rowOff>
    </xdr:from>
    <xdr:to>
      <xdr:col>81</xdr:col>
      <xdr:colOff>50800</xdr:colOff>
      <xdr:row>92</xdr:row>
      <xdr:rowOff>58276</xdr:rowOff>
    </xdr:to>
    <xdr:cxnSp macro="">
      <xdr:nvCxnSpPr>
        <xdr:cNvPr id="698" name="直線コネクタ 697"/>
        <xdr:cNvCxnSpPr/>
      </xdr:nvCxnSpPr>
      <xdr:spPr>
        <a:xfrm flipV="1">
          <a:off x="14592300" y="15637148"/>
          <a:ext cx="889000" cy="19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3121</xdr:rowOff>
    </xdr:from>
    <xdr:to>
      <xdr:col>81</xdr:col>
      <xdr:colOff>101600</xdr:colOff>
      <xdr:row>96</xdr:row>
      <xdr:rowOff>104721</xdr:rowOff>
    </xdr:to>
    <xdr:sp macro="" textlink="">
      <xdr:nvSpPr>
        <xdr:cNvPr id="699" name="フローチャート: 判断 698"/>
        <xdr:cNvSpPr/>
      </xdr:nvSpPr>
      <xdr:spPr>
        <a:xfrm>
          <a:off x="15430500" y="1646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95848</xdr:rowOff>
    </xdr:from>
    <xdr:ext cx="469744" cy="259045"/>
    <xdr:sp macro="" textlink="">
      <xdr:nvSpPr>
        <xdr:cNvPr id="700" name="テキスト ボックス 699"/>
        <xdr:cNvSpPr txBox="1"/>
      </xdr:nvSpPr>
      <xdr:spPr>
        <a:xfrm>
          <a:off x="15246428" y="1655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159077</xdr:rowOff>
    </xdr:from>
    <xdr:to>
      <xdr:col>76</xdr:col>
      <xdr:colOff>114300</xdr:colOff>
      <xdr:row>92</xdr:row>
      <xdr:rowOff>58276</xdr:rowOff>
    </xdr:to>
    <xdr:cxnSp macro="">
      <xdr:nvCxnSpPr>
        <xdr:cNvPr id="701" name="直線コネクタ 700"/>
        <xdr:cNvCxnSpPr/>
      </xdr:nvCxnSpPr>
      <xdr:spPr>
        <a:xfrm>
          <a:off x="13703300" y="15761027"/>
          <a:ext cx="889000" cy="7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87049</xdr:rowOff>
    </xdr:from>
    <xdr:to>
      <xdr:col>76</xdr:col>
      <xdr:colOff>165100</xdr:colOff>
      <xdr:row>97</xdr:row>
      <xdr:rowOff>17199</xdr:rowOff>
    </xdr:to>
    <xdr:sp macro="" textlink="">
      <xdr:nvSpPr>
        <xdr:cNvPr id="702" name="フローチャート: 判断 701"/>
        <xdr:cNvSpPr/>
      </xdr:nvSpPr>
      <xdr:spPr>
        <a:xfrm>
          <a:off x="14541500" y="1654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8326</xdr:rowOff>
    </xdr:from>
    <xdr:ext cx="469744" cy="259045"/>
    <xdr:sp macro="" textlink="">
      <xdr:nvSpPr>
        <xdr:cNvPr id="703" name="テキスト ボックス 702"/>
        <xdr:cNvSpPr txBox="1"/>
      </xdr:nvSpPr>
      <xdr:spPr>
        <a:xfrm>
          <a:off x="14357428" y="1663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159077</xdr:rowOff>
    </xdr:from>
    <xdr:to>
      <xdr:col>71</xdr:col>
      <xdr:colOff>177800</xdr:colOff>
      <xdr:row>96</xdr:row>
      <xdr:rowOff>64371</xdr:rowOff>
    </xdr:to>
    <xdr:cxnSp macro="">
      <xdr:nvCxnSpPr>
        <xdr:cNvPr id="704" name="直線コネクタ 703"/>
        <xdr:cNvCxnSpPr/>
      </xdr:nvCxnSpPr>
      <xdr:spPr>
        <a:xfrm flipV="1">
          <a:off x="12814300" y="15761027"/>
          <a:ext cx="889000" cy="7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107187</xdr:rowOff>
    </xdr:from>
    <xdr:to>
      <xdr:col>72</xdr:col>
      <xdr:colOff>38100</xdr:colOff>
      <xdr:row>96</xdr:row>
      <xdr:rowOff>37337</xdr:rowOff>
    </xdr:to>
    <xdr:sp macro="" textlink="">
      <xdr:nvSpPr>
        <xdr:cNvPr id="705" name="フローチャート: 判断 704"/>
        <xdr:cNvSpPr/>
      </xdr:nvSpPr>
      <xdr:spPr>
        <a:xfrm>
          <a:off x="13652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28464</xdr:rowOff>
    </xdr:from>
    <xdr:ext cx="469744" cy="259045"/>
    <xdr:sp macro="" textlink="">
      <xdr:nvSpPr>
        <xdr:cNvPr id="706" name="テキスト ボックス 705"/>
        <xdr:cNvSpPr txBox="1"/>
      </xdr:nvSpPr>
      <xdr:spPr>
        <a:xfrm>
          <a:off x="13468428" y="1648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132007</xdr:rowOff>
    </xdr:from>
    <xdr:to>
      <xdr:col>67</xdr:col>
      <xdr:colOff>101600</xdr:colOff>
      <xdr:row>97</xdr:row>
      <xdr:rowOff>62157</xdr:rowOff>
    </xdr:to>
    <xdr:sp macro="" textlink="">
      <xdr:nvSpPr>
        <xdr:cNvPr id="707" name="フローチャート: 判断 706"/>
        <xdr:cNvSpPr/>
      </xdr:nvSpPr>
      <xdr:spPr>
        <a:xfrm>
          <a:off x="12763500" y="1659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53284</xdr:rowOff>
    </xdr:from>
    <xdr:ext cx="469744" cy="259045"/>
    <xdr:sp macro="" textlink="">
      <xdr:nvSpPr>
        <xdr:cNvPr id="708" name="テキスト ボックス 707"/>
        <xdr:cNvSpPr txBox="1"/>
      </xdr:nvSpPr>
      <xdr:spPr>
        <a:xfrm>
          <a:off x="12579428" y="1668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35451</xdr:rowOff>
    </xdr:from>
    <xdr:to>
      <xdr:col>85</xdr:col>
      <xdr:colOff>177800</xdr:colOff>
      <xdr:row>93</xdr:row>
      <xdr:rowOff>137051</xdr:rowOff>
    </xdr:to>
    <xdr:sp macro="" textlink="">
      <xdr:nvSpPr>
        <xdr:cNvPr id="714" name="楕円 713"/>
        <xdr:cNvSpPr/>
      </xdr:nvSpPr>
      <xdr:spPr>
        <a:xfrm>
          <a:off x="16268700" y="159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121828</xdr:rowOff>
    </xdr:from>
    <xdr:ext cx="469744" cy="259045"/>
    <xdr:sp macro="" textlink="">
      <xdr:nvSpPr>
        <xdr:cNvPr id="715" name="積立金該当値テキスト"/>
        <xdr:cNvSpPr txBox="1"/>
      </xdr:nvSpPr>
      <xdr:spPr>
        <a:xfrm>
          <a:off x="16370300" y="1589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155848</xdr:rowOff>
    </xdr:from>
    <xdr:to>
      <xdr:col>81</xdr:col>
      <xdr:colOff>101600</xdr:colOff>
      <xdr:row>91</xdr:row>
      <xdr:rowOff>85998</xdr:rowOff>
    </xdr:to>
    <xdr:sp macro="" textlink="">
      <xdr:nvSpPr>
        <xdr:cNvPr id="716" name="楕円 715"/>
        <xdr:cNvSpPr/>
      </xdr:nvSpPr>
      <xdr:spPr>
        <a:xfrm>
          <a:off x="15430500" y="155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102525</xdr:rowOff>
    </xdr:from>
    <xdr:ext cx="534377" cy="259045"/>
    <xdr:sp macro="" textlink="">
      <xdr:nvSpPr>
        <xdr:cNvPr id="717" name="テキスト ボックス 716"/>
        <xdr:cNvSpPr txBox="1"/>
      </xdr:nvSpPr>
      <xdr:spPr>
        <a:xfrm>
          <a:off x="15214111" y="153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7476</xdr:rowOff>
    </xdr:from>
    <xdr:to>
      <xdr:col>76</xdr:col>
      <xdr:colOff>165100</xdr:colOff>
      <xdr:row>92</xdr:row>
      <xdr:rowOff>109076</xdr:rowOff>
    </xdr:to>
    <xdr:sp macro="" textlink="">
      <xdr:nvSpPr>
        <xdr:cNvPr id="718" name="楕円 717"/>
        <xdr:cNvSpPr/>
      </xdr:nvSpPr>
      <xdr:spPr>
        <a:xfrm>
          <a:off x="14541500" y="157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125603</xdr:rowOff>
    </xdr:from>
    <xdr:ext cx="534377" cy="259045"/>
    <xdr:sp macro="" textlink="">
      <xdr:nvSpPr>
        <xdr:cNvPr id="719" name="テキスト ボックス 718"/>
        <xdr:cNvSpPr txBox="1"/>
      </xdr:nvSpPr>
      <xdr:spPr>
        <a:xfrm>
          <a:off x="14325111" y="1555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108277</xdr:rowOff>
    </xdr:from>
    <xdr:to>
      <xdr:col>72</xdr:col>
      <xdr:colOff>38100</xdr:colOff>
      <xdr:row>92</xdr:row>
      <xdr:rowOff>38427</xdr:rowOff>
    </xdr:to>
    <xdr:sp macro="" textlink="">
      <xdr:nvSpPr>
        <xdr:cNvPr id="720" name="楕円 719"/>
        <xdr:cNvSpPr/>
      </xdr:nvSpPr>
      <xdr:spPr>
        <a:xfrm>
          <a:off x="13652500" y="157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54954</xdr:rowOff>
    </xdr:from>
    <xdr:ext cx="534377" cy="259045"/>
    <xdr:sp macro="" textlink="">
      <xdr:nvSpPr>
        <xdr:cNvPr id="721" name="テキスト ボックス 720"/>
        <xdr:cNvSpPr txBox="1"/>
      </xdr:nvSpPr>
      <xdr:spPr>
        <a:xfrm>
          <a:off x="13436111" y="1548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13571</xdr:rowOff>
    </xdr:from>
    <xdr:to>
      <xdr:col>67</xdr:col>
      <xdr:colOff>101600</xdr:colOff>
      <xdr:row>96</xdr:row>
      <xdr:rowOff>115171</xdr:rowOff>
    </xdr:to>
    <xdr:sp macro="" textlink="">
      <xdr:nvSpPr>
        <xdr:cNvPr id="722" name="楕円 721"/>
        <xdr:cNvSpPr/>
      </xdr:nvSpPr>
      <xdr:spPr>
        <a:xfrm>
          <a:off x="12763500" y="164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131698</xdr:rowOff>
    </xdr:from>
    <xdr:ext cx="469744" cy="259045"/>
    <xdr:sp macro="" textlink="">
      <xdr:nvSpPr>
        <xdr:cNvPr id="723" name="テキスト ボックス 722"/>
        <xdr:cNvSpPr txBox="1"/>
      </xdr:nvSpPr>
      <xdr:spPr>
        <a:xfrm>
          <a:off x="12579428" y="162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7" name="直線コネクタ 746"/>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50" name="投資及び出資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1" name="直線コネクタ 750"/>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88646</xdr:rowOff>
    </xdr:from>
    <xdr:to>
      <xdr:col>116</xdr:col>
      <xdr:colOff>63500</xdr:colOff>
      <xdr:row>36</xdr:row>
      <xdr:rowOff>93599</xdr:rowOff>
    </xdr:to>
    <xdr:cxnSp macro="">
      <xdr:nvCxnSpPr>
        <xdr:cNvPr id="752" name="直線コネクタ 751"/>
        <xdr:cNvCxnSpPr/>
      </xdr:nvCxnSpPr>
      <xdr:spPr>
        <a:xfrm>
          <a:off x="21323300" y="626084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53" name="投資及び出資金平均値テキスト"/>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54" name="フローチャート: 判断 753"/>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76835</xdr:rowOff>
    </xdr:from>
    <xdr:to>
      <xdr:col>111</xdr:col>
      <xdr:colOff>177800</xdr:colOff>
      <xdr:row>36</xdr:row>
      <xdr:rowOff>88646</xdr:rowOff>
    </xdr:to>
    <xdr:cxnSp macro="">
      <xdr:nvCxnSpPr>
        <xdr:cNvPr id="755" name="直線コネクタ 754"/>
        <xdr:cNvCxnSpPr/>
      </xdr:nvCxnSpPr>
      <xdr:spPr>
        <a:xfrm>
          <a:off x="20434300" y="624903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6" name="フローチャート: 判断 755"/>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27576</xdr:rowOff>
    </xdr:from>
    <xdr:ext cx="469744" cy="259045"/>
    <xdr:sp macro="" textlink="">
      <xdr:nvSpPr>
        <xdr:cNvPr id="757" name="テキスト ボックス 756"/>
        <xdr:cNvSpPr txBox="1"/>
      </xdr:nvSpPr>
      <xdr:spPr>
        <a:xfrm>
          <a:off x="21088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69596</xdr:rowOff>
    </xdr:from>
    <xdr:to>
      <xdr:col>107</xdr:col>
      <xdr:colOff>50800</xdr:colOff>
      <xdr:row>36</xdr:row>
      <xdr:rowOff>76835</xdr:rowOff>
    </xdr:to>
    <xdr:cxnSp macro="">
      <xdr:nvCxnSpPr>
        <xdr:cNvPr id="758" name="直線コネクタ 757"/>
        <xdr:cNvCxnSpPr/>
      </xdr:nvCxnSpPr>
      <xdr:spPr>
        <a:xfrm>
          <a:off x="19545300" y="62417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9" name="フローチャート: 判断 758"/>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60" name="テキスト ボックス 759"/>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60833</xdr:rowOff>
    </xdr:from>
    <xdr:to>
      <xdr:col>102</xdr:col>
      <xdr:colOff>114300</xdr:colOff>
      <xdr:row>36</xdr:row>
      <xdr:rowOff>69596</xdr:rowOff>
    </xdr:to>
    <xdr:cxnSp macro="">
      <xdr:nvCxnSpPr>
        <xdr:cNvPr id="761" name="直線コネクタ 760"/>
        <xdr:cNvCxnSpPr/>
      </xdr:nvCxnSpPr>
      <xdr:spPr>
        <a:xfrm>
          <a:off x="18656300" y="623303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62" name="フローチャート: 判断 761"/>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63" name="テキスト ボックス 762"/>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64" name="フローチャート: 判断 763"/>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65" name="テキスト ボックス 764"/>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42799</xdr:rowOff>
    </xdr:from>
    <xdr:to>
      <xdr:col>116</xdr:col>
      <xdr:colOff>114300</xdr:colOff>
      <xdr:row>36</xdr:row>
      <xdr:rowOff>144399</xdr:rowOff>
    </xdr:to>
    <xdr:sp macro="" textlink="">
      <xdr:nvSpPr>
        <xdr:cNvPr id="771" name="楕円 770"/>
        <xdr:cNvSpPr/>
      </xdr:nvSpPr>
      <xdr:spPr>
        <a:xfrm>
          <a:off x="22110700" y="62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21226</xdr:rowOff>
    </xdr:from>
    <xdr:ext cx="469744" cy="259045"/>
    <xdr:sp macro="" textlink="">
      <xdr:nvSpPr>
        <xdr:cNvPr id="772" name="投資及び出資金該当値テキスト"/>
        <xdr:cNvSpPr txBox="1"/>
      </xdr:nvSpPr>
      <xdr:spPr>
        <a:xfrm>
          <a:off x="22212300" y="61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37846</xdr:rowOff>
    </xdr:from>
    <xdr:to>
      <xdr:col>112</xdr:col>
      <xdr:colOff>38100</xdr:colOff>
      <xdr:row>36</xdr:row>
      <xdr:rowOff>139446</xdr:rowOff>
    </xdr:to>
    <xdr:sp macro="" textlink="">
      <xdr:nvSpPr>
        <xdr:cNvPr id="773" name="楕円 772"/>
        <xdr:cNvSpPr/>
      </xdr:nvSpPr>
      <xdr:spPr>
        <a:xfrm>
          <a:off x="21272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130573</xdr:rowOff>
    </xdr:from>
    <xdr:ext cx="469744" cy="259045"/>
    <xdr:sp macro="" textlink="">
      <xdr:nvSpPr>
        <xdr:cNvPr id="774" name="テキスト ボックス 773"/>
        <xdr:cNvSpPr txBox="1"/>
      </xdr:nvSpPr>
      <xdr:spPr>
        <a:xfrm>
          <a:off x="21088428"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26035</xdr:rowOff>
    </xdr:from>
    <xdr:to>
      <xdr:col>107</xdr:col>
      <xdr:colOff>101600</xdr:colOff>
      <xdr:row>36</xdr:row>
      <xdr:rowOff>127635</xdr:rowOff>
    </xdr:to>
    <xdr:sp macro="" textlink="">
      <xdr:nvSpPr>
        <xdr:cNvPr id="775" name="楕円 774"/>
        <xdr:cNvSpPr/>
      </xdr:nvSpPr>
      <xdr:spPr>
        <a:xfrm>
          <a:off x="20383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118762</xdr:rowOff>
    </xdr:from>
    <xdr:ext cx="469744" cy="259045"/>
    <xdr:sp macro="" textlink="">
      <xdr:nvSpPr>
        <xdr:cNvPr id="776" name="テキスト ボックス 775"/>
        <xdr:cNvSpPr txBox="1"/>
      </xdr:nvSpPr>
      <xdr:spPr>
        <a:xfrm>
          <a:off x="20199428"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18796</xdr:rowOff>
    </xdr:from>
    <xdr:to>
      <xdr:col>102</xdr:col>
      <xdr:colOff>165100</xdr:colOff>
      <xdr:row>36</xdr:row>
      <xdr:rowOff>120396</xdr:rowOff>
    </xdr:to>
    <xdr:sp macro="" textlink="">
      <xdr:nvSpPr>
        <xdr:cNvPr id="777" name="楕円 776"/>
        <xdr:cNvSpPr/>
      </xdr:nvSpPr>
      <xdr:spPr>
        <a:xfrm>
          <a:off x="19494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111523</xdr:rowOff>
    </xdr:from>
    <xdr:ext cx="469744" cy="259045"/>
    <xdr:sp macro="" textlink="">
      <xdr:nvSpPr>
        <xdr:cNvPr id="778" name="テキスト ボックス 777"/>
        <xdr:cNvSpPr txBox="1"/>
      </xdr:nvSpPr>
      <xdr:spPr>
        <a:xfrm>
          <a:off x="19310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10033</xdr:rowOff>
    </xdr:from>
    <xdr:to>
      <xdr:col>98</xdr:col>
      <xdr:colOff>38100</xdr:colOff>
      <xdr:row>36</xdr:row>
      <xdr:rowOff>111633</xdr:rowOff>
    </xdr:to>
    <xdr:sp macro="" textlink="">
      <xdr:nvSpPr>
        <xdr:cNvPr id="779" name="楕円 778"/>
        <xdr:cNvSpPr/>
      </xdr:nvSpPr>
      <xdr:spPr>
        <a:xfrm>
          <a:off x="186055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102760</xdr:rowOff>
    </xdr:from>
    <xdr:ext cx="469744" cy="259045"/>
    <xdr:sp macro="" textlink="">
      <xdr:nvSpPr>
        <xdr:cNvPr id="780" name="テキスト ボックス 779"/>
        <xdr:cNvSpPr txBox="1"/>
      </xdr:nvSpPr>
      <xdr:spPr>
        <a:xfrm>
          <a:off x="18421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4" name="テキスト ボックス 79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6" name="テキスト ボックス 79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8" name="テキスト ボックス 79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800" name="テキスト ボックス 79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2" name="テキスト ボックス 80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804" name="直線コネクタ 803"/>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805" name="貸付金最小値テキスト"/>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6" name="直線コネクタ 805"/>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7" name="貸付金最大値テキスト"/>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8" name="直線コネクタ 807"/>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41677</xdr:rowOff>
    </xdr:from>
    <xdr:to>
      <xdr:col>116</xdr:col>
      <xdr:colOff>63500</xdr:colOff>
      <xdr:row>59</xdr:row>
      <xdr:rowOff>41920</xdr:rowOff>
    </xdr:to>
    <xdr:cxnSp macro="">
      <xdr:nvCxnSpPr>
        <xdr:cNvPr id="809" name="直線コネクタ 808"/>
        <xdr:cNvCxnSpPr/>
      </xdr:nvCxnSpPr>
      <xdr:spPr>
        <a:xfrm>
          <a:off x="21323300" y="10157227"/>
          <a:ext cx="8382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10" name="貸付金平均値テキスト"/>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11" name="フローチャート: 判断 810"/>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41554</xdr:rowOff>
    </xdr:from>
    <xdr:to>
      <xdr:col>111</xdr:col>
      <xdr:colOff>177800</xdr:colOff>
      <xdr:row>59</xdr:row>
      <xdr:rowOff>41677</xdr:rowOff>
    </xdr:to>
    <xdr:cxnSp macro="">
      <xdr:nvCxnSpPr>
        <xdr:cNvPr id="812" name="直線コネクタ 811"/>
        <xdr:cNvCxnSpPr/>
      </xdr:nvCxnSpPr>
      <xdr:spPr>
        <a:xfrm>
          <a:off x="20434300" y="10157104"/>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13" name="フローチャート: 判断 812"/>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14" name="テキスト ボックス 813"/>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41486</xdr:rowOff>
    </xdr:from>
    <xdr:to>
      <xdr:col>107</xdr:col>
      <xdr:colOff>50800</xdr:colOff>
      <xdr:row>59</xdr:row>
      <xdr:rowOff>41554</xdr:rowOff>
    </xdr:to>
    <xdr:cxnSp macro="">
      <xdr:nvCxnSpPr>
        <xdr:cNvPr id="815" name="直線コネクタ 814"/>
        <xdr:cNvCxnSpPr/>
      </xdr:nvCxnSpPr>
      <xdr:spPr>
        <a:xfrm>
          <a:off x="19545300" y="10157036"/>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6" name="フローチャート: 判断 815"/>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17" name="テキスト ボックス 816"/>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41486</xdr:rowOff>
    </xdr:from>
    <xdr:to>
      <xdr:col>102</xdr:col>
      <xdr:colOff>114300</xdr:colOff>
      <xdr:row>59</xdr:row>
      <xdr:rowOff>41646</xdr:rowOff>
    </xdr:to>
    <xdr:cxnSp macro="">
      <xdr:nvCxnSpPr>
        <xdr:cNvPr id="818" name="直線コネクタ 817"/>
        <xdr:cNvCxnSpPr/>
      </xdr:nvCxnSpPr>
      <xdr:spPr>
        <a:xfrm flipV="1">
          <a:off x="18656300" y="10157036"/>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9" name="フローチャート: 判断 818"/>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20" name="テキスト ボックス 819"/>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21" name="フローチャート: 判断 820"/>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22" name="テキスト ボックス 821"/>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162570</xdr:rowOff>
    </xdr:from>
    <xdr:to>
      <xdr:col>116</xdr:col>
      <xdr:colOff>114300</xdr:colOff>
      <xdr:row>59</xdr:row>
      <xdr:rowOff>92720</xdr:rowOff>
    </xdr:to>
    <xdr:sp macro="" textlink="">
      <xdr:nvSpPr>
        <xdr:cNvPr id="828" name="楕円 827"/>
        <xdr:cNvSpPr/>
      </xdr:nvSpPr>
      <xdr:spPr>
        <a:xfrm>
          <a:off x="22110700" y="101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77497</xdr:rowOff>
    </xdr:from>
    <xdr:ext cx="378565" cy="259045"/>
    <xdr:sp macro="" textlink="">
      <xdr:nvSpPr>
        <xdr:cNvPr id="829" name="貸付金該当値テキスト"/>
        <xdr:cNvSpPr txBox="1"/>
      </xdr:nvSpPr>
      <xdr:spPr>
        <a:xfrm>
          <a:off x="22212300" y="10021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162327</xdr:rowOff>
    </xdr:from>
    <xdr:to>
      <xdr:col>112</xdr:col>
      <xdr:colOff>38100</xdr:colOff>
      <xdr:row>59</xdr:row>
      <xdr:rowOff>92477</xdr:rowOff>
    </xdr:to>
    <xdr:sp macro="" textlink="">
      <xdr:nvSpPr>
        <xdr:cNvPr id="830" name="楕円 829"/>
        <xdr:cNvSpPr/>
      </xdr:nvSpPr>
      <xdr:spPr>
        <a:xfrm>
          <a:off x="21272500" y="101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83604</xdr:rowOff>
    </xdr:from>
    <xdr:ext cx="378565" cy="259045"/>
    <xdr:sp macro="" textlink="">
      <xdr:nvSpPr>
        <xdr:cNvPr id="831" name="テキスト ボックス 830"/>
        <xdr:cNvSpPr txBox="1"/>
      </xdr:nvSpPr>
      <xdr:spPr>
        <a:xfrm>
          <a:off x="21134017" y="10199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162204</xdr:rowOff>
    </xdr:from>
    <xdr:to>
      <xdr:col>107</xdr:col>
      <xdr:colOff>101600</xdr:colOff>
      <xdr:row>59</xdr:row>
      <xdr:rowOff>92354</xdr:rowOff>
    </xdr:to>
    <xdr:sp macro="" textlink="">
      <xdr:nvSpPr>
        <xdr:cNvPr id="832" name="楕円 831"/>
        <xdr:cNvSpPr/>
      </xdr:nvSpPr>
      <xdr:spPr>
        <a:xfrm>
          <a:off x="20383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83481</xdr:rowOff>
    </xdr:from>
    <xdr:ext cx="378565" cy="259045"/>
    <xdr:sp macro="" textlink="">
      <xdr:nvSpPr>
        <xdr:cNvPr id="833" name="テキスト ボックス 832"/>
        <xdr:cNvSpPr txBox="1"/>
      </xdr:nvSpPr>
      <xdr:spPr>
        <a:xfrm>
          <a:off x="20245017" y="10199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162136</xdr:rowOff>
    </xdr:from>
    <xdr:to>
      <xdr:col>102</xdr:col>
      <xdr:colOff>165100</xdr:colOff>
      <xdr:row>59</xdr:row>
      <xdr:rowOff>92286</xdr:rowOff>
    </xdr:to>
    <xdr:sp macro="" textlink="">
      <xdr:nvSpPr>
        <xdr:cNvPr id="834" name="楕円 833"/>
        <xdr:cNvSpPr/>
      </xdr:nvSpPr>
      <xdr:spPr>
        <a:xfrm>
          <a:off x="19494500" y="101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83413</xdr:rowOff>
    </xdr:from>
    <xdr:ext cx="378565" cy="259045"/>
    <xdr:sp macro="" textlink="">
      <xdr:nvSpPr>
        <xdr:cNvPr id="835" name="テキスト ボックス 834"/>
        <xdr:cNvSpPr txBox="1"/>
      </xdr:nvSpPr>
      <xdr:spPr>
        <a:xfrm>
          <a:off x="19356017" y="1019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162296</xdr:rowOff>
    </xdr:from>
    <xdr:to>
      <xdr:col>98</xdr:col>
      <xdr:colOff>38100</xdr:colOff>
      <xdr:row>59</xdr:row>
      <xdr:rowOff>92446</xdr:rowOff>
    </xdr:to>
    <xdr:sp macro="" textlink="">
      <xdr:nvSpPr>
        <xdr:cNvPr id="836" name="楕円 835"/>
        <xdr:cNvSpPr/>
      </xdr:nvSpPr>
      <xdr:spPr>
        <a:xfrm>
          <a:off x="18605500" y="101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83573</xdr:rowOff>
    </xdr:from>
    <xdr:ext cx="378565" cy="259045"/>
    <xdr:sp macro="" textlink="">
      <xdr:nvSpPr>
        <xdr:cNvPr id="837" name="テキスト ボックス 836"/>
        <xdr:cNvSpPr txBox="1"/>
      </xdr:nvSpPr>
      <xdr:spPr>
        <a:xfrm>
          <a:off x="18467017" y="10199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9" name="直線コネクタ 84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0" name="テキスト ボックス 84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1" name="直線コネクタ 85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2" name="テキスト ボックス 85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3" name="直線コネクタ 85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4" name="テキスト ボックス 85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5" name="直線コネクタ 85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6" name="テキスト ボックス 85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60" name="直線コネクタ 859"/>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61" name="繰出金最小値テキスト"/>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62" name="直線コネクタ 861"/>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63" name="繰出金最大値テキスト"/>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64" name="直線コネクタ 863"/>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150033</xdr:rowOff>
    </xdr:from>
    <xdr:to>
      <xdr:col>116</xdr:col>
      <xdr:colOff>63500</xdr:colOff>
      <xdr:row>76</xdr:row>
      <xdr:rowOff>9947</xdr:rowOff>
    </xdr:to>
    <xdr:cxnSp macro="">
      <xdr:nvCxnSpPr>
        <xdr:cNvPr id="865" name="直線コネクタ 864"/>
        <xdr:cNvCxnSpPr/>
      </xdr:nvCxnSpPr>
      <xdr:spPr>
        <a:xfrm flipV="1">
          <a:off x="21323300" y="13008783"/>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66" name="繰出金平均値テキスト"/>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7" name="フローチャート: 判断 866"/>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9947</xdr:rowOff>
    </xdr:from>
    <xdr:to>
      <xdr:col>111</xdr:col>
      <xdr:colOff>177800</xdr:colOff>
      <xdr:row>76</xdr:row>
      <xdr:rowOff>30840</xdr:rowOff>
    </xdr:to>
    <xdr:cxnSp macro="">
      <xdr:nvCxnSpPr>
        <xdr:cNvPr id="868" name="直線コネクタ 867"/>
        <xdr:cNvCxnSpPr/>
      </xdr:nvCxnSpPr>
      <xdr:spPr>
        <a:xfrm flipV="1">
          <a:off x="20434300" y="13040147"/>
          <a:ext cx="8890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9" name="フローチャート: 判断 868"/>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70" name="テキスト ボックス 869"/>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30840</xdr:rowOff>
    </xdr:from>
    <xdr:to>
      <xdr:col>107</xdr:col>
      <xdr:colOff>50800</xdr:colOff>
      <xdr:row>76</xdr:row>
      <xdr:rowOff>61930</xdr:rowOff>
    </xdr:to>
    <xdr:cxnSp macro="">
      <xdr:nvCxnSpPr>
        <xdr:cNvPr id="871" name="直線コネクタ 870"/>
        <xdr:cNvCxnSpPr/>
      </xdr:nvCxnSpPr>
      <xdr:spPr>
        <a:xfrm flipV="1">
          <a:off x="19545300" y="1306104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72" name="フローチャート: 判断 871"/>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73" name="テキスト ボックス 872"/>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61930</xdr:rowOff>
    </xdr:from>
    <xdr:to>
      <xdr:col>102</xdr:col>
      <xdr:colOff>114300</xdr:colOff>
      <xdr:row>76</xdr:row>
      <xdr:rowOff>66731</xdr:rowOff>
    </xdr:to>
    <xdr:cxnSp macro="">
      <xdr:nvCxnSpPr>
        <xdr:cNvPr id="874" name="直線コネクタ 873"/>
        <xdr:cNvCxnSpPr/>
      </xdr:nvCxnSpPr>
      <xdr:spPr>
        <a:xfrm flipV="1">
          <a:off x="18656300" y="1309213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75" name="フローチャート: 判断 874"/>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76" name="テキスト ボックス 875"/>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7" name="フローチャート: 判断 876"/>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8" name="テキスト ボックス 877"/>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99233</xdr:rowOff>
    </xdr:from>
    <xdr:to>
      <xdr:col>116</xdr:col>
      <xdr:colOff>114300</xdr:colOff>
      <xdr:row>76</xdr:row>
      <xdr:rowOff>29383</xdr:rowOff>
    </xdr:to>
    <xdr:sp macro="" textlink="">
      <xdr:nvSpPr>
        <xdr:cNvPr id="884" name="楕円 883"/>
        <xdr:cNvSpPr/>
      </xdr:nvSpPr>
      <xdr:spPr>
        <a:xfrm>
          <a:off x="22110700" y="129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77660</xdr:rowOff>
    </xdr:from>
    <xdr:ext cx="534377" cy="259045"/>
    <xdr:sp macro="" textlink="">
      <xdr:nvSpPr>
        <xdr:cNvPr id="885" name="繰出金該当値テキスト"/>
        <xdr:cNvSpPr txBox="1"/>
      </xdr:nvSpPr>
      <xdr:spPr>
        <a:xfrm>
          <a:off x="22212300" y="129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130597</xdr:rowOff>
    </xdr:from>
    <xdr:to>
      <xdr:col>112</xdr:col>
      <xdr:colOff>38100</xdr:colOff>
      <xdr:row>76</xdr:row>
      <xdr:rowOff>60747</xdr:rowOff>
    </xdr:to>
    <xdr:sp macro="" textlink="">
      <xdr:nvSpPr>
        <xdr:cNvPr id="886" name="楕円 885"/>
        <xdr:cNvSpPr/>
      </xdr:nvSpPr>
      <xdr:spPr>
        <a:xfrm>
          <a:off x="21272500" y="129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51874</xdr:rowOff>
    </xdr:from>
    <xdr:ext cx="534377" cy="259045"/>
    <xdr:sp macro="" textlink="">
      <xdr:nvSpPr>
        <xdr:cNvPr id="887" name="テキスト ボックス 886"/>
        <xdr:cNvSpPr txBox="1"/>
      </xdr:nvSpPr>
      <xdr:spPr>
        <a:xfrm>
          <a:off x="21056111" y="130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151490</xdr:rowOff>
    </xdr:from>
    <xdr:to>
      <xdr:col>107</xdr:col>
      <xdr:colOff>101600</xdr:colOff>
      <xdr:row>76</xdr:row>
      <xdr:rowOff>81640</xdr:rowOff>
    </xdr:to>
    <xdr:sp macro="" textlink="">
      <xdr:nvSpPr>
        <xdr:cNvPr id="888" name="楕円 887"/>
        <xdr:cNvSpPr/>
      </xdr:nvSpPr>
      <xdr:spPr>
        <a:xfrm>
          <a:off x="20383500" y="13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72767</xdr:rowOff>
    </xdr:from>
    <xdr:ext cx="534377" cy="259045"/>
    <xdr:sp macro="" textlink="">
      <xdr:nvSpPr>
        <xdr:cNvPr id="889" name="テキスト ボックス 888"/>
        <xdr:cNvSpPr txBox="1"/>
      </xdr:nvSpPr>
      <xdr:spPr>
        <a:xfrm>
          <a:off x="20167111" y="1310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11130</xdr:rowOff>
    </xdr:from>
    <xdr:to>
      <xdr:col>102</xdr:col>
      <xdr:colOff>165100</xdr:colOff>
      <xdr:row>76</xdr:row>
      <xdr:rowOff>112730</xdr:rowOff>
    </xdr:to>
    <xdr:sp macro="" textlink="">
      <xdr:nvSpPr>
        <xdr:cNvPr id="890" name="楕円 889"/>
        <xdr:cNvSpPr/>
      </xdr:nvSpPr>
      <xdr:spPr>
        <a:xfrm>
          <a:off x="19494500" y="130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103857</xdr:rowOff>
    </xdr:from>
    <xdr:ext cx="534377" cy="259045"/>
    <xdr:sp macro="" textlink="">
      <xdr:nvSpPr>
        <xdr:cNvPr id="891" name="テキスト ボックス 890"/>
        <xdr:cNvSpPr txBox="1"/>
      </xdr:nvSpPr>
      <xdr:spPr>
        <a:xfrm>
          <a:off x="19278111" y="131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15931</xdr:rowOff>
    </xdr:from>
    <xdr:to>
      <xdr:col>98</xdr:col>
      <xdr:colOff>38100</xdr:colOff>
      <xdr:row>76</xdr:row>
      <xdr:rowOff>117531</xdr:rowOff>
    </xdr:to>
    <xdr:sp macro="" textlink="">
      <xdr:nvSpPr>
        <xdr:cNvPr id="892" name="楕円 891"/>
        <xdr:cNvSpPr/>
      </xdr:nvSpPr>
      <xdr:spPr>
        <a:xfrm>
          <a:off x="18605500" y="130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108658</xdr:rowOff>
    </xdr:from>
    <xdr:ext cx="534377" cy="259045"/>
    <xdr:sp macro="" textlink="">
      <xdr:nvSpPr>
        <xdr:cNvPr id="893" name="テキスト ボックス 892"/>
        <xdr:cNvSpPr txBox="1"/>
      </xdr:nvSpPr>
      <xdr:spPr>
        <a:xfrm>
          <a:off x="18389111" y="1313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本市は平成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市町村の合併を行い類似団体で最も広い市域を有するため、普通建設事業費、維持補修費及び災害復旧事業費は類似団体と比較して一人当たりコストが高い状況となっている。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70,574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77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円の減）となった。これは、市民音楽ホール整備や小中学校普通教室への空調整備が増となった一方、企業立地促進助成事業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33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億円減などにより前年度比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億円の減となったことなどによるものである。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95,870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6,973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円の増）となっており、類似団体内では最もコストが低い。前年度比コスト増の要因として、幼児教育・保育の無償化の通年実施などにより、前年度比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53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億円の増となったことが挙げられる。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128,988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104,230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円の増）となっており、類似団体内では低コストである。前年度比コスト増の要因として、特別定額給付金支給事業の皆増などにより、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833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億円の増となったことが挙げられる。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静岡県浜松市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799,966
774,416
1,558.06
451,429,045
440,426,166
6,480,255
216,033,868
257,561,033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87449</xdr:rowOff>
    </xdr:from>
    <xdr:to>
      <xdr:col>24</xdr:col>
      <xdr:colOff>63500</xdr:colOff>
      <xdr:row>36</xdr:row>
      <xdr:rowOff>89081</xdr:rowOff>
    </xdr:to>
    <xdr:cxnSp macro="">
      <xdr:nvCxnSpPr>
        <xdr:cNvPr id="63" name="直線コネクタ 62"/>
        <xdr:cNvCxnSpPr/>
      </xdr:nvCxnSpPr>
      <xdr:spPr>
        <a:xfrm>
          <a:off x="3797300" y="62596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469744" cy="259045"/>
    <xdr:sp macro="" textlink="">
      <xdr:nvSpPr>
        <xdr:cNvPr id="64" name="議会費平均値テキスト"/>
        <xdr:cNvSpPr txBox="1"/>
      </xdr:nvSpPr>
      <xdr:spPr>
        <a:xfrm>
          <a:off x="4686300" y="605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87449</xdr:rowOff>
    </xdr:from>
    <xdr:to>
      <xdr:col>19</xdr:col>
      <xdr:colOff>177800</xdr:colOff>
      <xdr:row>36</xdr:row>
      <xdr:rowOff>92347</xdr:rowOff>
    </xdr:to>
    <xdr:cxnSp macro="">
      <xdr:nvCxnSpPr>
        <xdr:cNvPr id="66" name="直線コネクタ 65"/>
        <xdr:cNvCxnSpPr/>
      </xdr:nvCxnSpPr>
      <xdr:spPr>
        <a:xfrm flipV="1">
          <a:off x="2908300" y="625964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109055</xdr:rowOff>
    </xdr:from>
    <xdr:ext cx="469744" cy="259045"/>
    <xdr:sp macro="" textlink="">
      <xdr:nvSpPr>
        <xdr:cNvPr id="68" name="テキスト ボックス 67"/>
        <xdr:cNvSpPr txBox="1"/>
      </xdr:nvSpPr>
      <xdr:spPr>
        <a:xfrm>
          <a:off x="3562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33564</xdr:rowOff>
    </xdr:from>
    <xdr:to>
      <xdr:col>15</xdr:col>
      <xdr:colOff>50800</xdr:colOff>
      <xdr:row>36</xdr:row>
      <xdr:rowOff>92347</xdr:rowOff>
    </xdr:to>
    <xdr:cxnSp macro="">
      <xdr:nvCxnSpPr>
        <xdr:cNvPr id="69" name="直線コネクタ 68"/>
        <xdr:cNvCxnSpPr/>
      </xdr:nvCxnSpPr>
      <xdr:spPr>
        <a:xfrm>
          <a:off x="2019300" y="620576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87828</xdr:rowOff>
    </xdr:from>
    <xdr:ext cx="469744" cy="259045"/>
    <xdr:sp macro="" textlink="">
      <xdr:nvSpPr>
        <xdr:cNvPr id="71" name="テキスト ボックス 70"/>
        <xdr:cNvSpPr txBox="1"/>
      </xdr:nvSpPr>
      <xdr:spPr>
        <a:xfrm>
          <a:off x="2673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27033</xdr:rowOff>
    </xdr:from>
    <xdr:to>
      <xdr:col>10</xdr:col>
      <xdr:colOff>114300</xdr:colOff>
      <xdr:row>36</xdr:row>
      <xdr:rowOff>33564</xdr:rowOff>
    </xdr:to>
    <xdr:cxnSp macro="">
      <xdr:nvCxnSpPr>
        <xdr:cNvPr id="72" name="直線コネクタ 71"/>
        <xdr:cNvCxnSpPr/>
      </xdr:nvCxnSpPr>
      <xdr:spPr>
        <a:xfrm>
          <a:off x="1130300" y="619923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74766</xdr:rowOff>
    </xdr:from>
    <xdr:ext cx="469744" cy="259045"/>
    <xdr:sp macro="" textlink="">
      <xdr:nvSpPr>
        <xdr:cNvPr id="74" name="テキスト ボックス 73"/>
        <xdr:cNvSpPr txBox="1"/>
      </xdr:nvSpPr>
      <xdr:spPr>
        <a:xfrm>
          <a:off x="1784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64969</xdr:rowOff>
    </xdr:from>
    <xdr:ext cx="469744" cy="259045"/>
    <xdr:sp macro="" textlink="">
      <xdr:nvSpPr>
        <xdr:cNvPr id="76" name="テキスト ボックス 75"/>
        <xdr:cNvSpPr txBox="1"/>
      </xdr:nvSpPr>
      <xdr:spPr>
        <a:xfrm>
          <a:off x="895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38281</xdr:rowOff>
    </xdr:from>
    <xdr:to>
      <xdr:col>24</xdr:col>
      <xdr:colOff>114300</xdr:colOff>
      <xdr:row>36</xdr:row>
      <xdr:rowOff>139881</xdr:rowOff>
    </xdr:to>
    <xdr:sp macro="" textlink="">
      <xdr:nvSpPr>
        <xdr:cNvPr id="82" name="楕円 81"/>
        <xdr:cNvSpPr/>
      </xdr:nvSpPr>
      <xdr:spPr>
        <a:xfrm>
          <a:off x="4584700" y="62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16708</xdr:rowOff>
    </xdr:from>
    <xdr:ext cx="469744" cy="259045"/>
    <xdr:sp macro="" textlink="">
      <xdr:nvSpPr>
        <xdr:cNvPr id="83" name="議会費該当値テキスト"/>
        <xdr:cNvSpPr txBox="1"/>
      </xdr:nvSpPr>
      <xdr:spPr>
        <a:xfrm>
          <a:off x="4686300"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36649</xdr:rowOff>
    </xdr:from>
    <xdr:to>
      <xdr:col>20</xdr:col>
      <xdr:colOff>38100</xdr:colOff>
      <xdr:row>36</xdr:row>
      <xdr:rowOff>138249</xdr:rowOff>
    </xdr:to>
    <xdr:sp macro="" textlink="">
      <xdr:nvSpPr>
        <xdr:cNvPr id="84" name="楕円 83"/>
        <xdr:cNvSpPr/>
      </xdr:nvSpPr>
      <xdr:spPr>
        <a:xfrm>
          <a:off x="3746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129376</xdr:rowOff>
    </xdr:from>
    <xdr:ext cx="469744" cy="259045"/>
    <xdr:sp macro="" textlink="">
      <xdr:nvSpPr>
        <xdr:cNvPr id="85" name="テキスト ボックス 84"/>
        <xdr:cNvSpPr txBox="1"/>
      </xdr:nvSpPr>
      <xdr:spPr>
        <a:xfrm>
          <a:off x="3562428"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41547</xdr:rowOff>
    </xdr:from>
    <xdr:to>
      <xdr:col>15</xdr:col>
      <xdr:colOff>101600</xdr:colOff>
      <xdr:row>36</xdr:row>
      <xdr:rowOff>143147</xdr:rowOff>
    </xdr:to>
    <xdr:sp macro="" textlink="">
      <xdr:nvSpPr>
        <xdr:cNvPr id="86" name="楕円 85"/>
        <xdr:cNvSpPr/>
      </xdr:nvSpPr>
      <xdr:spPr>
        <a:xfrm>
          <a:off x="2857500" y="62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134274</xdr:rowOff>
    </xdr:from>
    <xdr:ext cx="469744" cy="259045"/>
    <xdr:sp macro="" textlink="">
      <xdr:nvSpPr>
        <xdr:cNvPr id="87" name="テキスト ボックス 86"/>
        <xdr:cNvSpPr txBox="1"/>
      </xdr:nvSpPr>
      <xdr:spPr>
        <a:xfrm>
          <a:off x="2673428" y="63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154214</xdr:rowOff>
    </xdr:from>
    <xdr:to>
      <xdr:col>10</xdr:col>
      <xdr:colOff>165100</xdr:colOff>
      <xdr:row>36</xdr:row>
      <xdr:rowOff>84364</xdr:rowOff>
    </xdr:to>
    <xdr:sp macro="" textlink="">
      <xdr:nvSpPr>
        <xdr:cNvPr id="88" name="楕円 87"/>
        <xdr:cNvSpPr/>
      </xdr:nvSpPr>
      <xdr:spPr>
        <a:xfrm>
          <a:off x="1968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75491</xdr:rowOff>
    </xdr:from>
    <xdr:ext cx="469744" cy="259045"/>
    <xdr:sp macro="" textlink="">
      <xdr:nvSpPr>
        <xdr:cNvPr id="89" name="テキスト ボックス 88"/>
        <xdr:cNvSpPr txBox="1"/>
      </xdr:nvSpPr>
      <xdr:spPr>
        <a:xfrm>
          <a:off x="1784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147683</xdr:rowOff>
    </xdr:from>
    <xdr:to>
      <xdr:col>6</xdr:col>
      <xdr:colOff>38100</xdr:colOff>
      <xdr:row>36</xdr:row>
      <xdr:rowOff>77833</xdr:rowOff>
    </xdr:to>
    <xdr:sp macro="" textlink="">
      <xdr:nvSpPr>
        <xdr:cNvPr id="90" name="楕円 89"/>
        <xdr:cNvSpPr/>
      </xdr:nvSpPr>
      <xdr:spPr>
        <a:xfrm>
          <a:off x="1079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68960</xdr:rowOff>
    </xdr:from>
    <xdr:ext cx="469744" cy="259045"/>
    <xdr:sp macro="" textlink="">
      <xdr:nvSpPr>
        <xdr:cNvPr id="91" name="テキスト ボックス 90"/>
        <xdr:cNvSpPr txBox="1"/>
      </xdr:nvSpPr>
      <xdr:spPr>
        <a:xfrm>
          <a:off x="895428" y="624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90640</xdr:rowOff>
    </xdr:from>
    <xdr:to>
      <xdr:col>24</xdr:col>
      <xdr:colOff>63500</xdr:colOff>
      <xdr:row>59</xdr:row>
      <xdr:rowOff>59982</xdr:rowOff>
    </xdr:to>
    <xdr:cxnSp macro="">
      <xdr:nvCxnSpPr>
        <xdr:cNvPr id="121" name="直線コネクタ 120"/>
        <xdr:cNvCxnSpPr/>
      </xdr:nvCxnSpPr>
      <xdr:spPr>
        <a:xfrm flipV="1">
          <a:off x="3797300" y="8834590"/>
          <a:ext cx="838200" cy="13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81767</xdr:rowOff>
    </xdr:from>
    <xdr:ext cx="599010" cy="259045"/>
    <xdr:sp macro="" textlink="">
      <xdr:nvSpPr>
        <xdr:cNvPr id="122" name="総務費平均値テキスト"/>
        <xdr:cNvSpPr txBox="1"/>
      </xdr:nvSpPr>
      <xdr:spPr>
        <a:xfrm>
          <a:off x="4686300" y="882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59982</xdr:rowOff>
    </xdr:from>
    <xdr:to>
      <xdr:col>19</xdr:col>
      <xdr:colOff>177800</xdr:colOff>
      <xdr:row>59</xdr:row>
      <xdr:rowOff>71895</xdr:rowOff>
    </xdr:to>
    <xdr:cxnSp macro="">
      <xdr:nvCxnSpPr>
        <xdr:cNvPr id="124" name="直線コネクタ 123"/>
        <xdr:cNvCxnSpPr/>
      </xdr:nvCxnSpPr>
      <xdr:spPr>
        <a:xfrm flipV="1">
          <a:off x="2908300" y="10175532"/>
          <a:ext cx="8890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53569</xdr:rowOff>
    </xdr:from>
    <xdr:to>
      <xdr:col>15</xdr:col>
      <xdr:colOff>50800</xdr:colOff>
      <xdr:row>59</xdr:row>
      <xdr:rowOff>71895</xdr:rowOff>
    </xdr:to>
    <xdr:cxnSp macro="">
      <xdr:nvCxnSpPr>
        <xdr:cNvPr id="127" name="直線コネクタ 126"/>
        <xdr:cNvCxnSpPr/>
      </xdr:nvCxnSpPr>
      <xdr:spPr>
        <a:xfrm>
          <a:off x="2019300" y="10169119"/>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31559</xdr:rowOff>
    </xdr:from>
    <xdr:to>
      <xdr:col>10</xdr:col>
      <xdr:colOff>114300</xdr:colOff>
      <xdr:row>59</xdr:row>
      <xdr:rowOff>53569</xdr:rowOff>
    </xdr:to>
    <xdr:cxnSp macro="">
      <xdr:nvCxnSpPr>
        <xdr:cNvPr id="130" name="直線コネクタ 129"/>
        <xdr:cNvCxnSpPr/>
      </xdr:nvCxnSpPr>
      <xdr:spPr>
        <a:xfrm>
          <a:off x="1130300" y="10147109"/>
          <a:ext cx="8890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96232</xdr:rowOff>
    </xdr:from>
    <xdr:ext cx="534377" cy="259045"/>
    <xdr:sp macro="" textlink="">
      <xdr:nvSpPr>
        <xdr:cNvPr id="132" name="テキスト ボックス 131"/>
        <xdr:cNvSpPr txBox="1"/>
      </xdr:nvSpPr>
      <xdr:spPr>
        <a:xfrm>
          <a:off x="1752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78795</xdr:rowOff>
    </xdr:from>
    <xdr:ext cx="534377" cy="259045"/>
    <xdr:sp macro="" textlink="">
      <xdr:nvSpPr>
        <xdr:cNvPr id="134" name="テキスト ボックス 133"/>
        <xdr:cNvSpPr txBox="1"/>
      </xdr:nvSpPr>
      <xdr:spPr>
        <a:xfrm>
          <a:off x="863111" y="101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39840</xdr:rowOff>
    </xdr:from>
    <xdr:to>
      <xdr:col>24</xdr:col>
      <xdr:colOff>114300</xdr:colOff>
      <xdr:row>51</xdr:row>
      <xdr:rowOff>141440</xdr:rowOff>
    </xdr:to>
    <xdr:sp macro="" textlink="">
      <xdr:nvSpPr>
        <xdr:cNvPr id="140" name="楕円 139"/>
        <xdr:cNvSpPr/>
      </xdr:nvSpPr>
      <xdr:spPr>
        <a:xfrm>
          <a:off x="4584700" y="87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126217</xdr:rowOff>
    </xdr:from>
    <xdr:ext cx="599010" cy="259045"/>
    <xdr:sp macro="" textlink="">
      <xdr:nvSpPr>
        <xdr:cNvPr id="141" name="総務費該当値テキスト"/>
        <xdr:cNvSpPr txBox="1"/>
      </xdr:nvSpPr>
      <xdr:spPr>
        <a:xfrm>
          <a:off x="4686300" y="869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9182</xdr:rowOff>
    </xdr:from>
    <xdr:to>
      <xdr:col>20</xdr:col>
      <xdr:colOff>38100</xdr:colOff>
      <xdr:row>59</xdr:row>
      <xdr:rowOff>110782</xdr:rowOff>
    </xdr:to>
    <xdr:sp macro="" textlink="">
      <xdr:nvSpPr>
        <xdr:cNvPr id="142" name="楕円 141"/>
        <xdr:cNvSpPr/>
      </xdr:nvSpPr>
      <xdr:spPr>
        <a:xfrm>
          <a:off x="3746500" y="101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101909</xdr:rowOff>
    </xdr:from>
    <xdr:ext cx="534377" cy="259045"/>
    <xdr:sp macro="" textlink="">
      <xdr:nvSpPr>
        <xdr:cNvPr id="143" name="テキスト ボックス 142"/>
        <xdr:cNvSpPr txBox="1"/>
      </xdr:nvSpPr>
      <xdr:spPr>
        <a:xfrm>
          <a:off x="3530111" y="10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21095</xdr:rowOff>
    </xdr:from>
    <xdr:to>
      <xdr:col>15</xdr:col>
      <xdr:colOff>101600</xdr:colOff>
      <xdr:row>59</xdr:row>
      <xdr:rowOff>122695</xdr:rowOff>
    </xdr:to>
    <xdr:sp macro="" textlink="">
      <xdr:nvSpPr>
        <xdr:cNvPr id="144" name="楕円 143"/>
        <xdr:cNvSpPr/>
      </xdr:nvSpPr>
      <xdr:spPr>
        <a:xfrm>
          <a:off x="2857500" y="101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113822</xdr:rowOff>
    </xdr:from>
    <xdr:ext cx="534377" cy="259045"/>
    <xdr:sp macro="" textlink="">
      <xdr:nvSpPr>
        <xdr:cNvPr id="145" name="テキスト ボックス 144"/>
        <xdr:cNvSpPr txBox="1"/>
      </xdr:nvSpPr>
      <xdr:spPr>
        <a:xfrm>
          <a:off x="2641111" y="102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2769</xdr:rowOff>
    </xdr:from>
    <xdr:to>
      <xdr:col>10</xdr:col>
      <xdr:colOff>165100</xdr:colOff>
      <xdr:row>59</xdr:row>
      <xdr:rowOff>104369</xdr:rowOff>
    </xdr:to>
    <xdr:sp macro="" textlink="">
      <xdr:nvSpPr>
        <xdr:cNvPr id="146" name="楕円 145"/>
        <xdr:cNvSpPr/>
      </xdr:nvSpPr>
      <xdr:spPr>
        <a:xfrm>
          <a:off x="1968500" y="101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95496</xdr:rowOff>
    </xdr:from>
    <xdr:ext cx="534377" cy="259045"/>
    <xdr:sp macro="" textlink="">
      <xdr:nvSpPr>
        <xdr:cNvPr id="147" name="テキスト ボックス 146"/>
        <xdr:cNvSpPr txBox="1"/>
      </xdr:nvSpPr>
      <xdr:spPr>
        <a:xfrm>
          <a:off x="1752111" y="102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152209</xdr:rowOff>
    </xdr:from>
    <xdr:to>
      <xdr:col>6</xdr:col>
      <xdr:colOff>38100</xdr:colOff>
      <xdr:row>59</xdr:row>
      <xdr:rowOff>82359</xdr:rowOff>
    </xdr:to>
    <xdr:sp macro="" textlink="">
      <xdr:nvSpPr>
        <xdr:cNvPr id="148" name="楕円 147"/>
        <xdr:cNvSpPr/>
      </xdr:nvSpPr>
      <xdr:spPr>
        <a:xfrm>
          <a:off x="1079500" y="100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98886</xdr:rowOff>
    </xdr:from>
    <xdr:ext cx="534377" cy="259045"/>
    <xdr:sp macro="" textlink="">
      <xdr:nvSpPr>
        <xdr:cNvPr id="149" name="テキスト ボックス 148"/>
        <xdr:cNvSpPr txBox="1"/>
      </xdr:nvSpPr>
      <xdr:spPr>
        <a:xfrm>
          <a:off x="863111" y="987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34209</xdr:rowOff>
    </xdr:from>
    <xdr:to>
      <xdr:col>24</xdr:col>
      <xdr:colOff>62865</xdr:colOff>
      <xdr:row>77</xdr:row>
      <xdr:rowOff>92929</xdr:rowOff>
    </xdr:to>
    <xdr:cxnSp macro="">
      <xdr:nvCxnSpPr>
        <xdr:cNvPr id="174" name="直線コネクタ 173"/>
        <xdr:cNvCxnSpPr/>
      </xdr:nvCxnSpPr>
      <xdr:spPr>
        <a:xfrm flipV="1">
          <a:off x="4633595" y="12207159"/>
          <a:ext cx="1270" cy="1087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96756</xdr:rowOff>
    </xdr:from>
    <xdr:ext cx="599010" cy="259045"/>
    <xdr:sp macro="" textlink="">
      <xdr:nvSpPr>
        <xdr:cNvPr id="175" name="民生費最小値テキスト"/>
        <xdr:cNvSpPr txBox="1"/>
      </xdr:nvSpPr>
      <xdr:spPr>
        <a:xfrm>
          <a:off x="4686300" y="1329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92929</xdr:rowOff>
    </xdr:from>
    <xdr:to>
      <xdr:col>24</xdr:col>
      <xdr:colOff>152400</xdr:colOff>
      <xdr:row>77</xdr:row>
      <xdr:rowOff>92929</xdr:rowOff>
    </xdr:to>
    <xdr:cxnSp macro="">
      <xdr:nvCxnSpPr>
        <xdr:cNvPr id="176" name="直線コネクタ 175"/>
        <xdr:cNvCxnSpPr/>
      </xdr:nvCxnSpPr>
      <xdr:spPr>
        <a:xfrm>
          <a:off x="4546600" y="1329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152336</xdr:rowOff>
    </xdr:from>
    <xdr:ext cx="599010" cy="259045"/>
    <xdr:sp macro="" textlink="">
      <xdr:nvSpPr>
        <xdr:cNvPr id="177" name="民生費最大値テキスト"/>
        <xdr:cNvSpPr txBox="1"/>
      </xdr:nvSpPr>
      <xdr:spPr>
        <a:xfrm>
          <a:off x="4686300" y="1198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34209</xdr:rowOff>
    </xdr:from>
    <xdr:to>
      <xdr:col>24</xdr:col>
      <xdr:colOff>152400</xdr:colOff>
      <xdr:row>71</xdr:row>
      <xdr:rowOff>34209</xdr:rowOff>
    </xdr:to>
    <xdr:cxnSp macro="">
      <xdr:nvCxnSpPr>
        <xdr:cNvPr id="178" name="直線コネクタ 177"/>
        <xdr:cNvCxnSpPr/>
      </xdr:nvCxnSpPr>
      <xdr:spPr>
        <a:xfrm>
          <a:off x="4546600" y="122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92929</xdr:rowOff>
    </xdr:from>
    <xdr:to>
      <xdr:col>24</xdr:col>
      <xdr:colOff>63500</xdr:colOff>
      <xdr:row>77</xdr:row>
      <xdr:rowOff>153614</xdr:rowOff>
    </xdr:to>
    <xdr:cxnSp macro="">
      <xdr:nvCxnSpPr>
        <xdr:cNvPr id="179" name="直線コネクタ 178"/>
        <xdr:cNvCxnSpPr/>
      </xdr:nvCxnSpPr>
      <xdr:spPr>
        <a:xfrm flipV="1">
          <a:off x="3797300" y="13294579"/>
          <a:ext cx="838200" cy="6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115503</xdr:rowOff>
    </xdr:from>
    <xdr:ext cx="599010" cy="259045"/>
    <xdr:sp macro="" textlink="">
      <xdr:nvSpPr>
        <xdr:cNvPr id="180" name="民生費平均値テキスト"/>
        <xdr:cNvSpPr txBox="1"/>
      </xdr:nvSpPr>
      <xdr:spPr>
        <a:xfrm>
          <a:off x="4686300" y="126313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92626</xdr:rowOff>
    </xdr:from>
    <xdr:to>
      <xdr:col>24</xdr:col>
      <xdr:colOff>114300</xdr:colOff>
      <xdr:row>75</xdr:row>
      <xdr:rowOff>22776</xdr:rowOff>
    </xdr:to>
    <xdr:sp macro="" textlink="">
      <xdr:nvSpPr>
        <xdr:cNvPr id="181" name="フローチャート: 判断 180"/>
        <xdr:cNvSpPr/>
      </xdr:nvSpPr>
      <xdr:spPr>
        <a:xfrm>
          <a:off x="4584700" y="1277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153614</xdr:rowOff>
    </xdr:from>
    <xdr:to>
      <xdr:col>19</xdr:col>
      <xdr:colOff>177800</xdr:colOff>
      <xdr:row>78</xdr:row>
      <xdr:rowOff>25057</xdr:rowOff>
    </xdr:to>
    <xdr:cxnSp macro="">
      <xdr:nvCxnSpPr>
        <xdr:cNvPr id="182" name="直線コネクタ 181"/>
        <xdr:cNvCxnSpPr/>
      </xdr:nvCxnSpPr>
      <xdr:spPr>
        <a:xfrm flipV="1">
          <a:off x="2908300" y="13355264"/>
          <a:ext cx="889000" cy="4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143924</xdr:rowOff>
    </xdr:from>
    <xdr:to>
      <xdr:col>20</xdr:col>
      <xdr:colOff>38100</xdr:colOff>
      <xdr:row>75</xdr:row>
      <xdr:rowOff>74074</xdr:rowOff>
    </xdr:to>
    <xdr:sp macro="" textlink="">
      <xdr:nvSpPr>
        <xdr:cNvPr id="183" name="フローチャート: 判断 182"/>
        <xdr:cNvSpPr/>
      </xdr:nvSpPr>
      <xdr:spPr>
        <a:xfrm>
          <a:off x="3746500" y="1283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90601</xdr:rowOff>
    </xdr:from>
    <xdr:ext cx="599010" cy="259045"/>
    <xdr:sp macro="" textlink="">
      <xdr:nvSpPr>
        <xdr:cNvPr id="184" name="テキスト ボックス 183"/>
        <xdr:cNvSpPr txBox="1"/>
      </xdr:nvSpPr>
      <xdr:spPr>
        <a:xfrm>
          <a:off x="3497795" y="1260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15318</xdr:rowOff>
    </xdr:from>
    <xdr:to>
      <xdr:col>15</xdr:col>
      <xdr:colOff>50800</xdr:colOff>
      <xdr:row>78</xdr:row>
      <xdr:rowOff>25057</xdr:rowOff>
    </xdr:to>
    <xdr:cxnSp macro="">
      <xdr:nvCxnSpPr>
        <xdr:cNvPr id="185" name="直線コネクタ 184"/>
        <xdr:cNvCxnSpPr/>
      </xdr:nvCxnSpPr>
      <xdr:spPr>
        <a:xfrm>
          <a:off x="2019300" y="13388418"/>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17928</xdr:rowOff>
    </xdr:from>
    <xdr:to>
      <xdr:col>15</xdr:col>
      <xdr:colOff>101600</xdr:colOff>
      <xdr:row>75</xdr:row>
      <xdr:rowOff>119528</xdr:rowOff>
    </xdr:to>
    <xdr:sp macro="" textlink="">
      <xdr:nvSpPr>
        <xdr:cNvPr id="186" name="フローチャート: 判断 185"/>
        <xdr:cNvSpPr/>
      </xdr:nvSpPr>
      <xdr:spPr>
        <a:xfrm>
          <a:off x="2857500" y="1287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136055</xdr:rowOff>
    </xdr:from>
    <xdr:ext cx="599010" cy="259045"/>
    <xdr:sp macro="" textlink="">
      <xdr:nvSpPr>
        <xdr:cNvPr id="187" name="テキスト ボックス 186"/>
        <xdr:cNvSpPr txBox="1"/>
      </xdr:nvSpPr>
      <xdr:spPr>
        <a:xfrm>
          <a:off x="2608795" y="1265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15318</xdr:rowOff>
    </xdr:from>
    <xdr:to>
      <xdr:col>10</xdr:col>
      <xdr:colOff>114300</xdr:colOff>
      <xdr:row>78</xdr:row>
      <xdr:rowOff>19380</xdr:rowOff>
    </xdr:to>
    <xdr:cxnSp macro="">
      <xdr:nvCxnSpPr>
        <xdr:cNvPr id="188" name="直線コネクタ 187"/>
        <xdr:cNvCxnSpPr/>
      </xdr:nvCxnSpPr>
      <xdr:spPr>
        <a:xfrm flipV="1">
          <a:off x="1130300" y="13388418"/>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11069</xdr:rowOff>
    </xdr:from>
    <xdr:to>
      <xdr:col>10</xdr:col>
      <xdr:colOff>165100</xdr:colOff>
      <xdr:row>75</xdr:row>
      <xdr:rowOff>112669</xdr:rowOff>
    </xdr:to>
    <xdr:sp macro="" textlink="">
      <xdr:nvSpPr>
        <xdr:cNvPr id="189" name="フローチャート: 判断 188"/>
        <xdr:cNvSpPr/>
      </xdr:nvSpPr>
      <xdr:spPr>
        <a:xfrm>
          <a:off x="1968500" y="1286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129196</xdr:rowOff>
    </xdr:from>
    <xdr:ext cx="599010" cy="259045"/>
    <xdr:sp macro="" textlink="">
      <xdr:nvSpPr>
        <xdr:cNvPr id="190" name="テキスト ボックス 189"/>
        <xdr:cNvSpPr txBox="1"/>
      </xdr:nvSpPr>
      <xdr:spPr>
        <a:xfrm>
          <a:off x="1719795" y="1264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32817</xdr:rowOff>
    </xdr:from>
    <xdr:to>
      <xdr:col>6</xdr:col>
      <xdr:colOff>38100</xdr:colOff>
      <xdr:row>75</xdr:row>
      <xdr:rowOff>134417</xdr:rowOff>
    </xdr:to>
    <xdr:sp macro="" textlink="">
      <xdr:nvSpPr>
        <xdr:cNvPr id="191" name="フローチャート: 判断 190"/>
        <xdr:cNvSpPr/>
      </xdr:nvSpPr>
      <xdr:spPr>
        <a:xfrm>
          <a:off x="1079500" y="128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150944</xdr:rowOff>
    </xdr:from>
    <xdr:ext cx="599010" cy="259045"/>
    <xdr:sp macro="" textlink="">
      <xdr:nvSpPr>
        <xdr:cNvPr id="192" name="テキスト ボックス 191"/>
        <xdr:cNvSpPr txBox="1"/>
      </xdr:nvSpPr>
      <xdr:spPr>
        <a:xfrm>
          <a:off x="830795" y="126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42129</xdr:rowOff>
    </xdr:from>
    <xdr:to>
      <xdr:col>24</xdr:col>
      <xdr:colOff>114300</xdr:colOff>
      <xdr:row>77</xdr:row>
      <xdr:rowOff>143729</xdr:rowOff>
    </xdr:to>
    <xdr:sp macro="" textlink="">
      <xdr:nvSpPr>
        <xdr:cNvPr id="198" name="楕円 197"/>
        <xdr:cNvSpPr/>
      </xdr:nvSpPr>
      <xdr:spPr>
        <a:xfrm>
          <a:off x="4584700" y="132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128506</xdr:rowOff>
    </xdr:from>
    <xdr:ext cx="599010" cy="259045"/>
    <xdr:sp macro="" textlink="">
      <xdr:nvSpPr>
        <xdr:cNvPr id="199" name="民生費該当値テキスト"/>
        <xdr:cNvSpPr txBox="1"/>
      </xdr:nvSpPr>
      <xdr:spPr>
        <a:xfrm>
          <a:off x="4686300" y="1315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102814</xdr:rowOff>
    </xdr:from>
    <xdr:to>
      <xdr:col>20</xdr:col>
      <xdr:colOff>38100</xdr:colOff>
      <xdr:row>78</xdr:row>
      <xdr:rowOff>32964</xdr:rowOff>
    </xdr:to>
    <xdr:sp macro="" textlink="">
      <xdr:nvSpPr>
        <xdr:cNvPr id="200" name="楕円 199"/>
        <xdr:cNvSpPr/>
      </xdr:nvSpPr>
      <xdr:spPr>
        <a:xfrm>
          <a:off x="3746500" y="133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24091</xdr:rowOff>
    </xdr:from>
    <xdr:ext cx="599010" cy="259045"/>
    <xdr:sp macro="" textlink="">
      <xdr:nvSpPr>
        <xdr:cNvPr id="201" name="テキスト ボックス 200"/>
        <xdr:cNvSpPr txBox="1"/>
      </xdr:nvSpPr>
      <xdr:spPr>
        <a:xfrm>
          <a:off x="3497795" y="1339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145707</xdr:rowOff>
    </xdr:from>
    <xdr:to>
      <xdr:col>15</xdr:col>
      <xdr:colOff>101600</xdr:colOff>
      <xdr:row>78</xdr:row>
      <xdr:rowOff>75857</xdr:rowOff>
    </xdr:to>
    <xdr:sp macro="" textlink="">
      <xdr:nvSpPr>
        <xdr:cNvPr id="202" name="楕円 201"/>
        <xdr:cNvSpPr/>
      </xdr:nvSpPr>
      <xdr:spPr>
        <a:xfrm>
          <a:off x="28575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66984</xdr:rowOff>
    </xdr:from>
    <xdr:ext cx="599010" cy="259045"/>
    <xdr:sp macro="" textlink="">
      <xdr:nvSpPr>
        <xdr:cNvPr id="203" name="テキスト ボックス 202"/>
        <xdr:cNvSpPr txBox="1"/>
      </xdr:nvSpPr>
      <xdr:spPr>
        <a:xfrm>
          <a:off x="2608795" y="1344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135968</xdr:rowOff>
    </xdr:from>
    <xdr:to>
      <xdr:col>10</xdr:col>
      <xdr:colOff>165100</xdr:colOff>
      <xdr:row>78</xdr:row>
      <xdr:rowOff>66118</xdr:rowOff>
    </xdr:to>
    <xdr:sp macro="" textlink="">
      <xdr:nvSpPr>
        <xdr:cNvPr id="204" name="楕円 203"/>
        <xdr:cNvSpPr/>
      </xdr:nvSpPr>
      <xdr:spPr>
        <a:xfrm>
          <a:off x="1968500" y="133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57245</xdr:rowOff>
    </xdr:from>
    <xdr:ext cx="599010" cy="259045"/>
    <xdr:sp macro="" textlink="">
      <xdr:nvSpPr>
        <xdr:cNvPr id="205" name="テキスト ボックス 204"/>
        <xdr:cNvSpPr txBox="1"/>
      </xdr:nvSpPr>
      <xdr:spPr>
        <a:xfrm>
          <a:off x="1719795" y="1343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140030</xdr:rowOff>
    </xdr:from>
    <xdr:to>
      <xdr:col>6</xdr:col>
      <xdr:colOff>38100</xdr:colOff>
      <xdr:row>78</xdr:row>
      <xdr:rowOff>70180</xdr:rowOff>
    </xdr:to>
    <xdr:sp macro="" textlink="">
      <xdr:nvSpPr>
        <xdr:cNvPr id="206" name="楕円 205"/>
        <xdr:cNvSpPr/>
      </xdr:nvSpPr>
      <xdr:spPr>
        <a:xfrm>
          <a:off x="1079500" y="133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61307</xdr:rowOff>
    </xdr:from>
    <xdr:ext cx="599010" cy="259045"/>
    <xdr:sp macro="" textlink="">
      <xdr:nvSpPr>
        <xdr:cNvPr id="207" name="テキスト ボックス 206"/>
        <xdr:cNvSpPr txBox="1"/>
      </xdr:nvSpPr>
      <xdr:spPr>
        <a:xfrm>
          <a:off x="830795" y="1343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2" name="直線コネクタ 231"/>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3" name="衛生費最小値テキスト"/>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4" name="直線コネクタ 233"/>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5" name="衛生費最大値テキスト"/>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36" name="直線コネクタ 235"/>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41974</xdr:rowOff>
    </xdr:from>
    <xdr:to>
      <xdr:col>24</xdr:col>
      <xdr:colOff>63500</xdr:colOff>
      <xdr:row>97</xdr:row>
      <xdr:rowOff>109296</xdr:rowOff>
    </xdr:to>
    <xdr:cxnSp macro="">
      <xdr:nvCxnSpPr>
        <xdr:cNvPr id="237" name="直線コネクタ 236"/>
        <xdr:cNvCxnSpPr/>
      </xdr:nvCxnSpPr>
      <xdr:spPr>
        <a:xfrm>
          <a:off x="3797300" y="16672624"/>
          <a:ext cx="8382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59199</xdr:rowOff>
    </xdr:from>
    <xdr:ext cx="534377" cy="259045"/>
    <xdr:sp macro="" textlink="">
      <xdr:nvSpPr>
        <xdr:cNvPr id="238" name="衛生費平均値テキスト"/>
        <xdr:cNvSpPr txBox="1"/>
      </xdr:nvSpPr>
      <xdr:spPr>
        <a:xfrm>
          <a:off x="4686300" y="16518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39" name="フローチャート: 判断 238"/>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41974</xdr:rowOff>
    </xdr:from>
    <xdr:to>
      <xdr:col>19</xdr:col>
      <xdr:colOff>177800</xdr:colOff>
      <xdr:row>98</xdr:row>
      <xdr:rowOff>39915</xdr:rowOff>
    </xdr:to>
    <xdr:cxnSp macro="">
      <xdr:nvCxnSpPr>
        <xdr:cNvPr id="240" name="直線コネクタ 239"/>
        <xdr:cNvCxnSpPr/>
      </xdr:nvCxnSpPr>
      <xdr:spPr>
        <a:xfrm flipV="1">
          <a:off x="2908300" y="16672624"/>
          <a:ext cx="889000" cy="16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1" name="フローチャート: 判断 240"/>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46181</xdr:rowOff>
    </xdr:from>
    <xdr:ext cx="534377" cy="259045"/>
    <xdr:sp macro="" textlink="">
      <xdr:nvSpPr>
        <xdr:cNvPr id="242" name="テキスト ボックス 241"/>
        <xdr:cNvSpPr txBox="1"/>
      </xdr:nvSpPr>
      <xdr:spPr>
        <a:xfrm>
          <a:off x="3530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39915</xdr:rowOff>
    </xdr:from>
    <xdr:to>
      <xdr:col>15</xdr:col>
      <xdr:colOff>50800</xdr:colOff>
      <xdr:row>98</xdr:row>
      <xdr:rowOff>112801</xdr:rowOff>
    </xdr:to>
    <xdr:cxnSp macro="">
      <xdr:nvCxnSpPr>
        <xdr:cNvPr id="243" name="直線コネクタ 242"/>
        <xdr:cNvCxnSpPr/>
      </xdr:nvCxnSpPr>
      <xdr:spPr>
        <a:xfrm flipV="1">
          <a:off x="2019300" y="16842015"/>
          <a:ext cx="8890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4" name="フローチャート: 判断 243"/>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5" name="テキスト ボックス 244"/>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112801</xdr:rowOff>
    </xdr:from>
    <xdr:to>
      <xdr:col>10</xdr:col>
      <xdr:colOff>114300</xdr:colOff>
      <xdr:row>99</xdr:row>
      <xdr:rowOff>60413</xdr:rowOff>
    </xdr:to>
    <xdr:cxnSp macro="">
      <xdr:nvCxnSpPr>
        <xdr:cNvPr id="246" name="直線コネクタ 245"/>
        <xdr:cNvCxnSpPr/>
      </xdr:nvCxnSpPr>
      <xdr:spPr>
        <a:xfrm flipV="1">
          <a:off x="1130300" y="16914901"/>
          <a:ext cx="889000"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47" name="フローチャート: 判断 246"/>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145342</xdr:rowOff>
    </xdr:from>
    <xdr:ext cx="534377" cy="259045"/>
    <xdr:sp macro="" textlink="">
      <xdr:nvSpPr>
        <xdr:cNvPr id="248" name="テキスト ボックス 247"/>
        <xdr:cNvSpPr txBox="1"/>
      </xdr:nvSpPr>
      <xdr:spPr>
        <a:xfrm>
          <a:off x="1752111" y="166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49" name="フローチャート: 判断 248"/>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0" name="テキスト ボックス 249"/>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58496</xdr:rowOff>
    </xdr:from>
    <xdr:to>
      <xdr:col>24</xdr:col>
      <xdr:colOff>114300</xdr:colOff>
      <xdr:row>97</xdr:row>
      <xdr:rowOff>160096</xdr:rowOff>
    </xdr:to>
    <xdr:sp macro="" textlink="">
      <xdr:nvSpPr>
        <xdr:cNvPr id="256" name="楕円 255"/>
        <xdr:cNvSpPr/>
      </xdr:nvSpPr>
      <xdr:spPr>
        <a:xfrm>
          <a:off x="4584700" y="1668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36923</xdr:rowOff>
    </xdr:from>
    <xdr:ext cx="534377" cy="259045"/>
    <xdr:sp macro="" textlink="">
      <xdr:nvSpPr>
        <xdr:cNvPr id="257" name="衛生費該当値テキスト"/>
        <xdr:cNvSpPr txBox="1"/>
      </xdr:nvSpPr>
      <xdr:spPr>
        <a:xfrm>
          <a:off x="4686300" y="1666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162624</xdr:rowOff>
    </xdr:from>
    <xdr:to>
      <xdr:col>20</xdr:col>
      <xdr:colOff>38100</xdr:colOff>
      <xdr:row>97</xdr:row>
      <xdr:rowOff>92774</xdr:rowOff>
    </xdr:to>
    <xdr:sp macro="" textlink="">
      <xdr:nvSpPr>
        <xdr:cNvPr id="258" name="楕円 257"/>
        <xdr:cNvSpPr/>
      </xdr:nvSpPr>
      <xdr:spPr>
        <a:xfrm>
          <a:off x="3746500" y="166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109301</xdr:rowOff>
    </xdr:from>
    <xdr:ext cx="534377" cy="259045"/>
    <xdr:sp macro="" textlink="">
      <xdr:nvSpPr>
        <xdr:cNvPr id="259" name="テキスト ボックス 258"/>
        <xdr:cNvSpPr txBox="1"/>
      </xdr:nvSpPr>
      <xdr:spPr>
        <a:xfrm>
          <a:off x="3530111" y="163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160565</xdr:rowOff>
    </xdr:from>
    <xdr:to>
      <xdr:col>15</xdr:col>
      <xdr:colOff>101600</xdr:colOff>
      <xdr:row>98</xdr:row>
      <xdr:rowOff>90715</xdr:rowOff>
    </xdr:to>
    <xdr:sp macro="" textlink="">
      <xdr:nvSpPr>
        <xdr:cNvPr id="260" name="楕円 259"/>
        <xdr:cNvSpPr/>
      </xdr:nvSpPr>
      <xdr:spPr>
        <a:xfrm>
          <a:off x="2857500" y="167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107242</xdr:rowOff>
    </xdr:from>
    <xdr:ext cx="534377" cy="259045"/>
    <xdr:sp macro="" textlink="">
      <xdr:nvSpPr>
        <xdr:cNvPr id="261" name="テキスト ボックス 260"/>
        <xdr:cNvSpPr txBox="1"/>
      </xdr:nvSpPr>
      <xdr:spPr>
        <a:xfrm>
          <a:off x="2641111" y="1656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62001</xdr:rowOff>
    </xdr:from>
    <xdr:to>
      <xdr:col>10</xdr:col>
      <xdr:colOff>165100</xdr:colOff>
      <xdr:row>98</xdr:row>
      <xdr:rowOff>163601</xdr:rowOff>
    </xdr:to>
    <xdr:sp macro="" textlink="">
      <xdr:nvSpPr>
        <xdr:cNvPr id="262" name="楕円 261"/>
        <xdr:cNvSpPr/>
      </xdr:nvSpPr>
      <xdr:spPr>
        <a:xfrm>
          <a:off x="1968500" y="168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154728</xdr:rowOff>
    </xdr:from>
    <xdr:ext cx="534377" cy="259045"/>
    <xdr:sp macro="" textlink="">
      <xdr:nvSpPr>
        <xdr:cNvPr id="263" name="テキスト ボックス 262"/>
        <xdr:cNvSpPr txBox="1"/>
      </xdr:nvSpPr>
      <xdr:spPr>
        <a:xfrm>
          <a:off x="1752111" y="1695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9613</xdr:rowOff>
    </xdr:from>
    <xdr:to>
      <xdr:col>6</xdr:col>
      <xdr:colOff>38100</xdr:colOff>
      <xdr:row>99</xdr:row>
      <xdr:rowOff>111213</xdr:rowOff>
    </xdr:to>
    <xdr:sp macro="" textlink="">
      <xdr:nvSpPr>
        <xdr:cNvPr id="264" name="楕円 263"/>
        <xdr:cNvSpPr/>
      </xdr:nvSpPr>
      <xdr:spPr>
        <a:xfrm>
          <a:off x="1079500" y="169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102340</xdr:rowOff>
    </xdr:from>
    <xdr:ext cx="534377" cy="259045"/>
    <xdr:sp macro="" textlink="">
      <xdr:nvSpPr>
        <xdr:cNvPr id="265" name="テキスト ボックス 264"/>
        <xdr:cNvSpPr txBox="1"/>
      </xdr:nvSpPr>
      <xdr:spPr>
        <a:xfrm>
          <a:off x="863111" y="1707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89" name="直線コネクタ 288"/>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0" name="労働費最小値テキスト"/>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1" name="直線コネクタ 290"/>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2" name="労働費最大値テキスト"/>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3" name="直線コネクタ 292"/>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125984</xdr:rowOff>
    </xdr:from>
    <xdr:to>
      <xdr:col>55</xdr:col>
      <xdr:colOff>0</xdr:colOff>
      <xdr:row>37</xdr:row>
      <xdr:rowOff>38354</xdr:rowOff>
    </xdr:to>
    <xdr:cxnSp macro="">
      <xdr:nvCxnSpPr>
        <xdr:cNvPr id="294" name="直線コネクタ 293"/>
        <xdr:cNvCxnSpPr/>
      </xdr:nvCxnSpPr>
      <xdr:spPr>
        <a:xfrm flipV="1">
          <a:off x="9639300" y="6298184"/>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5" name="労働費平均値テキスト"/>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6" name="フローチャート: 判断 295"/>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14732</xdr:rowOff>
    </xdr:from>
    <xdr:to>
      <xdr:col>50</xdr:col>
      <xdr:colOff>114300</xdr:colOff>
      <xdr:row>37</xdr:row>
      <xdr:rowOff>38354</xdr:rowOff>
    </xdr:to>
    <xdr:cxnSp macro="">
      <xdr:nvCxnSpPr>
        <xdr:cNvPr id="297" name="直線コネクタ 296"/>
        <xdr:cNvCxnSpPr/>
      </xdr:nvCxnSpPr>
      <xdr:spPr>
        <a:xfrm>
          <a:off x="8750300" y="635838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8" name="フローチャート: 判断 297"/>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9" name="テキスト ボックス 298"/>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10160</xdr:rowOff>
    </xdr:from>
    <xdr:to>
      <xdr:col>45</xdr:col>
      <xdr:colOff>177800</xdr:colOff>
      <xdr:row>37</xdr:row>
      <xdr:rowOff>14732</xdr:rowOff>
    </xdr:to>
    <xdr:cxnSp macro="">
      <xdr:nvCxnSpPr>
        <xdr:cNvPr id="300" name="直線コネクタ 299"/>
        <xdr:cNvCxnSpPr/>
      </xdr:nvCxnSpPr>
      <xdr:spPr>
        <a:xfrm>
          <a:off x="7861300" y="63538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1" name="フローチャート: 判断 300"/>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2" name="テキスト ボックス 301"/>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10160</xdr:rowOff>
    </xdr:from>
    <xdr:to>
      <xdr:col>41</xdr:col>
      <xdr:colOff>50800</xdr:colOff>
      <xdr:row>37</xdr:row>
      <xdr:rowOff>34544</xdr:rowOff>
    </xdr:to>
    <xdr:cxnSp macro="">
      <xdr:nvCxnSpPr>
        <xdr:cNvPr id="303" name="直線コネクタ 302"/>
        <xdr:cNvCxnSpPr/>
      </xdr:nvCxnSpPr>
      <xdr:spPr>
        <a:xfrm flipV="1">
          <a:off x="6972300" y="635381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4" name="フローチャート: 判断 303"/>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125239</xdr:rowOff>
    </xdr:from>
    <xdr:ext cx="378565" cy="259045"/>
    <xdr:sp macro="" textlink="">
      <xdr:nvSpPr>
        <xdr:cNvPr id="305" name="テキスト ボックス 304"/>
        <xdr:cNvSpPr txBox="1"/>
      </xdr:nvSpPr>
      <xdr:spPr>
        <a:xfrm>
          <a:off x="7672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06" name="フローチャート: 判断 305"/>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07" name="テキスト ボックス 306"/>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75184</xdr:rowOff>
    </xdr:from>
    <xdr:to>
      <xdr:col>55</xdr:col>
      <xdr:colOff>50800</xdr:colOff>
      <xdr:row>37</xdr:row>
      <xdr:rowOff>5334</xdr:rowOff>
    </xdr:to>
    <xdr:sp macro="" textlink="">
      <xdr:nvSpPr>
        <xdr:cNvPr id="313" name="楕円 312"/>
        <xdr:cNvSpPr/>
      </xdr:nvSpPr>
      <xdr:spPr>
        <a:xfrm>
          <a:off x="104267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98061</xdr:rowOff>
    </xdr:from>
    <xdr:ext cx="378565" cy="259045"/>
    <xdr:sp macro="" textlink="">
      <xdr:nvSpPr>
        <xdr:cNvPr id="314" name="労働費該当値テキスト"/>
        <xdr:cNvSpPr txBox="1"/>
      </xdr:nvSpPr>
      <xdr:spPr>
        <a:xfrm>
          <a:off x="10528300" y="609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159004</xdr:rowOff>
    </xdr:from>
    <xdr:to>
      <xdr:col>50</xdr:col>
      <xdr:colOff>165100</xdr:colOff>
      <xdr:row>37</xdr:row>
      <xdr:rowOff>89154</xdr:rowOff>
    </xdr:to>
    <xdr:sp macro="" textlink="">
      <xdr:nvSpPr>
        <xdr:cNvPr id="315" name="楕円 314"/>
        <xdr:cNvSpPr/>
      </xdr:nvSpPr>
      <xdr:spPr>
        <a:xfrm>
          <a:off x="95885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316" name="テキスト ボックス 315"/>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135382</xdr:rowOff>
    </xdr:from>
    <xdr:to>
      <xdr:col>46</xdr:col>
      <xdr:colOff>38100</xdr:colOff>
      <xdr:row>37</xdr:row>
      <xdr:rowOff>65532</xdr:rowOff>
    </xdr:to>
    <xdr:sp macro="" textlink="">
      <xdr:nvSpPr>
        <xdr:cNvPr id="317" name="楕円 316"/>
        <xdr:cNvSpPr/>
      </xdr:nvSpPr>
      <xdr:spPr>
        <a:xfrm>
          <a:off x="8699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82059</xdr:rowOff>
    </xdr:from>
    <xdr:ext cx="378565" cy="259045"/>
    <xdr:sp macro="" textlink="">
      <xdr:nvSpPr>
        <xdr:cNvPr id="318" name="テキスト ボックス 317"/>
        <xdr:cNvSpPr txBox="1"/>
      </xdr:nvSpPr>
      <xdr:spPr>
        <a:xfrm>
          <a:off x="8561017" y="60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130810</xdr:rowOff>
    </xdr:from>
    <xdr:to>
      <xdr:col>41</xdr:col>
      <xdr:colOff>101600</xdr:colOff>
      <xdr:row>37</xdr:row>
      <xdr:rowOff>60960</xdr:rowOff>
    </xdr:to>
    <xdr:sp macro="" textlink="">
      <xdr:nvSpPr>
        <xdr:cNvPr id="319" name="楕円 318"/>
        <xdr:cNvSpPr/>
      </xdr:nvSpPr>
      <xdr:spPr>
        <a:xfrm>
          <a:off x="7810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77487</xdr:rowOff>
    </xdr:from>
    <xdr:ext cx="378565" cy="259045"/>
    <xdr:sp macro="" textlink="">
      <xdr:nvSpPr>
        <xdr:cNvPr id="320" name="テキスト ボックス 319"/>
        <xdr:cNvSpPr txBox="1"/>
      </xdr:nvSpPr>
      <xdr:spPr>
        <a:xfrm>
          <a:off x="7672017" y="6078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155194</xdr:rowOff>
    </xdr:from>
    <xdr:to>
      <xdr:col>36</xdr:col>
      <xdr:colOff>165100</xdr:colOff>
      <xdr:row>37</xdr:row>
      <xdr:rowOff>85344</xdr:rowOff>
    </xdr:to>
    <xdr:sp macro="" textlink="">
      <xdr:nvSpPr>
        <xdr:cNvPr id="321" name="楕円 320"/>
        <xdr:cNvSpPr/>
      </xdr:nvSpPr>
      <xdr:spPr>
        <a:xfrm>
          <a:off x="6921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101871</xdr:rowOff>
    </xdr:from>
    <xdr:ext cx="378565" cy="259045"/>
    <xdr:sp macro="" textlink="">
      <xdr:nvSpPr>
        <xdr:cNvPr id="322" name="テキスト ボックス 321"/>
        <xdr:cNvSpPr txBox="1"/>
      </xdr:nvSpPr>
      <xdr:spPr>
        <a:xfrm>
          <a:off x="6783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48" name="直線コネクタ 347"/>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49" name="農林水産業費最小値テキスト"/>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0" name="直線コネクタ 349"/>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1" name="農林水産業費最大値テキスト"/>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2" name="直線コネクタ 351"/>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121576</xdr:rowOff>
    </xdr:from>
    <xdr:to>
      <xdr:col>55</xdr:col>
      <xdr:colOff>0</xdr:colOff>
      <xdr:row>51</xdr:row>
      <xdr:rowOff>155049</xdr:rowOff>
    </xdr:to>
    <xdr:cxnSp macro="">
      <xdr:nvCxnSpPr>
        <xdr:cNvPr id="353" name="直線コネクタ 352"/>
        <xdr:cNvCxnSpPr/>
      </xdr:nvCxnSpPr>
      <xdr:spPr>
        <a:xfrm flipV="1">
          <a:off x="9639300" y="8694076"/>
          <a:ext cx="838200" cy="20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11973</xdr:rowOff>
    </xdr:from>
    <xdr:ext cx="469744" cy="259045"/>
    <xdr:sp macro="" textlink="">
      <xdr:nvSpPr>
        <xdr:cNvPr id="354" name="農林水産業費平均値テキスト"/>
        <xdr:cNvSpPr txBox="1"/>
      </xdr:nvSpPr>
      <xdr:spPr>
        <a:xfrm>
          <a:off x="10528300" y="978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5" name="フローチャート: 判断 354"/>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155049</xdr:rowOff>
    </xdr:from>
    <xdr:to>
      <xdr:col>50</xdr:col>
      <xdr:colOff>114300</xdr:colOff>
      <xdr:row>53</xdr:row>
      <xdr:rowOff>81570</xdr:rowOff>
    </xdr:to>
    <xdr:cxnSp macro="">
      <xdr:nvCxnSpPr>
        <xdr:cNvPr id="356" name="直線コネクタ 355"/>
        <xdr:cNvCxnSpPr/>
      </xdr:nvCxnSpPr>
      <xdr:spPr>
        <a:xfrm flipV="1">
          <a:off x="8750300" y="8898999"/>
          <a:ext cx="889000" cy="26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57" name="フローチャート: 判断 356"/>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126273</xdr:rowOff>
    </xdr:from>
    <xdr:ext cx="469744" cy="259045"/>
    <xdr:sp macro="" textlink="">
      <xdr:nvSpPr>
        <xdr:cNvPr id="358" name="テキスト ボックス 357"/>
        <xdr:cNvSpPr txBox="1"/>
      </xdr:nvSpPr>
      <xdr:spPr>
        <a:xfrm>
          <a:off x="9404428" y="98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81570</xdr:rowOff>
    </xdr:from>
    <xdr:to>
      <xdr:col>45</xdr:col>
      <xdr:colOff>177800</xdr:colOff>
      <xdr:row>53</xdr:row>
      <xdr:rowOff>113574</xdr:rowOff>
    </xdr:to>
    <xdr:cxnSp macro="">
      <xdr:nvCxnSpPr>
        <xdr:cNvPr id="359" name="直線コネクタ 358"/>
        <xdr:cNvCxnSpPr/>
      </xdr:nvCxnSpPr>
      <xdr:spPr>
        <a:xfrm flipV="1">
          <a:off x="7861300" y="91684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0" name="フローチャート: 判断 359"/>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143091</xdr:rowOff>
    </xdr:from>
    <xdr:ext cx="469744" cy="259045"/>
    <xdr:sp macro="" textlink="">
      <xdr:nvSpPr>
        <xdr:cNvPr id="361" name="テキスト ボックス 360"/>
        <xdr:cNvSpPr txBox="1"/>
      </xdr:nvSpPr>
      <xdr:spPr>
        <a:xfrm>
          <a:off x="8515428" y="991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113574</xdr:rowOff>
    </xdr:from>
    <xdr:to>
      <xdr:col>41</xdr:col>
      <xdr:colOff>50800</xdr:colOff>
      <xdr:row>53</xdr:row>
      <xdr:rowOff>129249</xdr:rowOff>
    </xdr:to>
    <xdr:cxnSp macro="">
      <xdr:nvCxnSpPr>
        <xdr:cNvPr id="362" name="直線コネクタ 361"/>
        <xdr:cNvCxnSpPr/>
      </xdr:nvCxnSpPr>
      <xdr:spPr>
        <a:xfrm flipV="1">
          <a:off x="6972300" y="9200424"/>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3" name="フローチャート: 判断 362"/>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114843</xdr:rowOff>
    </xdr:from>
    <xdr:ext cx="469744" cy="259045"/>
    <xdr:sp macro="" textlink="">
      <xdr:nvSpPr>
        <xdr:cNvPr id="364" name="テキスト ボックス 363"/>
        <xdr:cNvSpPr txBox="1"/>
      </xdr:nvSpPr>
      <xdr:spPr>
        <a:xfrm>
          <a:off x="7626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5" name="フローチャート: 判断 364"/>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111088</xdr:rowOff>
    </xdr:from>
    <xdr:ext cx="469744" cy="259045"/>
    <xdr:sp macro="" textlink="">
      <xdr:nvSpPr>
        <xdr:cNvPr id="366" name="テキスト ボックス 365"/>
        <xdr:cNvSpPr txBox="1"/>
      </xdr:nvSpPr>
      <xdr:spPr>
        <a:xfrm>
          <a:off x="6737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70776</xdr:rowOff>
    </xdr:from>
    <xdr:to>
      <xdr:col>55</xdr:col>
      <xdr:colOff>50800</xdr:colOff>
      <xdr:row>51</xdr:row>
      <xdr:rowOff>926</xdr:rowOff>
    </xdr:to>
    <xdr:sp macro="" textlink="">
      <xdr:nvSpPr>
        <xdr:cNvPr id="372" name="楕円 371"/>
        <xdr:cNvSpPr/>
      </xdr:nvSpPr>
      <xdr:spPr>
        <a:xfrm>
          <a:off x="10426700" y="86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165372</xdr:rowOff>
    </xdr:from>
    <xdr:ext cx="469744" cy="259045"/>
    <xdr:sp macro="" textlink="">
      <xdr:nvSpPr>
        <xdr:cNvPr id="373" name="農林水産業費該当値テキスト"/>
        <xdr:cNvSpPr txBox="1"/>
      </xdr:nvSpPr>
      <xdr:spPr>
        <a:xfrm>
          <a:off x="10528300" y="856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104249</xdr:rowOff>
    </xdr:from>
    <xdr:to>
      <xdr:col>50</xdr:col>
      <xdr:colOff>165100</xdr:colOff>
      <xdr:row>52</xdr:row>
      <xdr:rowOff>34399</xdr:rowOff>
    </xdr:to>
    <xdr:sp macro="" textlink="">
      <xdr:nvSpPr>
        <xdr:cNvPr id="374" name="楕円 373"/>
        <xdr:cNvSpPr/>
      </xdr:nvSpPr>
      <xdr:spPr>
        <a:xfrm>
          <a:off x="9588500" y="88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50926</xdr:rowOff>
    </xdr:from>
    <xdr:ext cx="469744" cy="259045"/>
    <xdr:sp macro="" textlink="">
      <xdr:nvSpPr>
        <xdr:cNvPr id="375" name="テキスト ボックス 374"/>
        <xdr:cNvSpPr txBox="1"/>
      </xdr:nvSpPr>
      <xdr:spPr>
        <a:xfrm>
          <a:off x="9404428" y="862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30770</xdr:rowOff>
    </xdr:from>
    <xdr:to>
      <xdr:col>46</xdr:col>
      <xdr:colOff>38100</xdr:colOff>
      <xdr:row>53</xdr:row>
      <xdr:rowOff>132370</xdr:rowOff>
    </xdr:to>
    <xdr:sp macro="" textlink="">
      <xdr:nvSpPr>
        <xdr:cNvPr id="376" name="楕円 375"/>
        <xdr:cNvSpPr/>
      </xdr:nvSpPr>
      <xdr:spPr>
        <a:xfrm>
          <a:off x="8699500" y="91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51</xdr:row>
      <xdr:rowOff>148897</xdr:rowOff>
    </xdr:from>
    <xdr:ext cx="469744" cy="259045"/>
    <xdr:sp macro="" textlink="">
      <xdr:nvSpPr>
        <xdr:cNvPr id="377" name="テキスト ボックス 376"/>
        <xdr:cNvSpPr txBox="1"/>
      </xdr:nvSpPr>
      <xdr:spPr>
        <a:xfrm>
          <a:off x="8515428" y="889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62774</xdr:rowOff>
    </xdr:from>
    <xdr:to>
      <xdr:col>41</xdr:col>
      <xdr:colOff>101600</xdr:colOff>
      <xdr:row>53</xdr:row>
      <xdr:rowOff>164374</xdr:rowOff>
    </xdr:to>
    <xdr:sp macro="" textlink="">
      <xdr:nvSpPr>
        <xdr:cNvPr id="378" name="楕円 377"/>
        <xdr:cNvSpPr/>
      </xdr:nvSpPr>
      <xdr:spPr>
        <a:xfrm>
          <a:off x="7810500" y="91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9451</xdr:rowOff>
    </xdr:from>
    <xdr:ext cx="469744" cy="259045"/>
    <xdr:sp macro="" textlink="">
      <xdr:nvSpPr>
        <xdr:cNvPr id="379" name="テキスト ボックス 378"/>
        <xdr:cNvSpPr txBox="1"/>
      </xdr:nvSpPr>
      <xdr:spPr>
        <a:xfrm>
          <a:off x="7626428" y="892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78449</xdr:rowOff>
    </xdr:from>
    <xdr:to>
      <xdr:col>36</xdr:col>
      <xdr:colOff>165100</xdr:colOff>
      <xdr:row>54</xdr:row>
      <xdr:rowOff>8599</xdr:rowOff>
    </xdr:to>
    <xdr:sp macro="" textlink="">
      <xdr:nvSpPr>
        <xdr:cNvPr id="380" name="楕円 379"/>
        <xdr:cNvSpPr/>
      </xdr:nvSpPr>
      <xdr:spPr>
        <a:xfrm>
          <a:off x="6921500" y="91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25126</xdr:rowOff>
    </xdr:from>
    <xdr:ext cx="469744" cy="259045"/>
    <xdr:sp macro="" textlink="">
      <xdr:nvSpPr>
        <xdr:cNvPr id="381" name="テキスト ボックス 380"/>
        <xdr:cNvSpPr txBox="1"/>
      </xdr:nvSpPr>
      <xdr:spPr>
        <a:xfrm>
          <a:off x="6737428" y="89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5" name="直線コネクタ 404"/>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06" name="商工費最小値テキスト"/>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07" name="直線コネクタ 406"/>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08" name="商工費最大値テキスト"/>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09" name="直線コネクタ 408"/>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80973</xdr:rowOff>
    </xdr:from>
    <xdr:to>
      <xdr:col>55</xdr:col>
      <xdr:colOff>0</xdr:colOff>
      <xdr:row>78</xdr:row>
      <xdr:rowOff>106728</xdr:rowOff>
    </xdr:to>
    <xdr:cxnSp macro="">
      <xdr:nvCxnSpPr>
        <xdr:cNvPr id="410" name="直線コネクタ 409"/>
        <xdr:cNvCxnSpPr/>
      </xdr:nvCxnSpPr>
      <xdr:spPr>
        <a:xfrm>
          <a:off x="9639300" y="13454073"/>
          <a:ext cx="8382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1" name="商工費平均値テキスト"/>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2" name="フローチャート: 判断 411"/>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80973</xdr:rowOff>
    </xdr:from>
    <xdr:to>
      <xdr:col>50</xdr:col>
      <xdr:colOff>114300</xdr:colOff>
      <xdr:row>78</xdr:row>
      <xdr:rowOff>128873</xdr:rowOff>
    </xdr:to>
    <xdr:cxnSp macro="">
      <xdr:nvCxnSpPr>
        <xdr:cNvPr id="413" name="直線コネクタ 412"/>
        <xdr:cNvCxnSpPr/>
      </xdr:nvCxnSpPr>
      <xdr:spPr>
        <a:xfrm flipV="1">
          <a:off x="8750300" y="13454073"/>
          <a:ext cx="889000" cy="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4" name="フローチャート: 判断 413"/>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5" name="テキスト ボックス 414"/>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128873</xdr:rowOff>
    </xdr:from>
    <xdr:to>
      <xdr:col>45</xdr:col>
      <xdr:colOff>177800</xdr:colOff>
      <xdr:row>78</xdr:row>
      <xdr:rowOff>148882</xdr:rowOff>
    </xdr:to>
    <xdr:cxnSp macro="">
      <xdr:nvCxnSpPr>
        <xdr:cNvPr id="416" name="直線コネクタ 415"/>
        <xdr:cNvCxnSpPr/>
      </xdr:nvCxnSpPr>
      <xdr:spPr>
        <a:xfrm flipV="1">
          <a:off x="7861300" y="13501973"/>
          <a:ext cx="889000" cy="2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17" name="フローチャート: 判断 416"/>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18" name="テキスト ボックス 417"/>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140759</xdr:rowOff>
    </xdr:from>
    <xdr:to>
      <xdr:col>41</xdr:col>
      <xdr:colOff>50800</xdr:colOff>
      <xdr:row>78</xdr:row>
      <xdr:rowOff>148882</xdr:rowOff>
    </xdr:to>
    <xdr:cxnSp macro="">
      <xdr:nvCxnSpPr>
        <xdr:cNvPr id="419" name="直線コネクタ 418"/>
        <xdr:cNvCxnSpPr/>
      </xdr:nvCxnSpPr>
      <xdr:spPr>
        <a:xfrm>
          <a:off x="6972300" y="13513859"/>
          <a:ext cx="8890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0" name="フローチャート: 判断 419"/>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1" name="テキスト ボックス 420"/>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2" name="フローチャート: 判断 421"/>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3" name="テキスト ボックス 422"/>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55928</xdr:rowOff>
    </xdr:from>
    <xdr:to>
      <xdr:col>55</xdr:col>
      <xdr:colOff>50800</xdr:colOff>
      <xdr:row>78</xdr:row>
      <xdr:rowOff>157528</xdr:rowOff>
    </xdr:to>
    <xdr:sp macro="" textlink="">
      <xdr:nvSpPr>
        <xdr:cNvPr id="429" name="楕円 428"/>
        <xdr:cNvSpPr/>
      </xdr:nvSpPr>
      <xdr:spPr>
        <a:xfrm>
          <a:off x="10426700" y="134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142305</xdr:rowOff>
    </xdr:from>
    <xdr:ext cx="534377" cy="259045"/>
    <xdr:sp macro="" textlink="">
      <xdr:nvSpPr>
        <xdr:cNvPr id="430" name="商工費該当値テキスト"/>
        <xdr:cNvSpPr txBox="1"/>
      </xdr:nvSpPr>
      <xdr:spPr>
        <a:xfrm>
          <a:off x="10528300" y="1334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30173</xdr:rowOff>
    </xdr:from>
    <xdr:to>
      <xdr:col>50</xdr:col>
      <xdr:colOff>165100</xdr:colOff>
      <xdr:row>78</xdr:row>
      <xdr:rowOff>131773</xdr:rowOff>
    </xdr:to>
    <xdr:sp macro="" textlink="">
      <xdr:nvSpPr>
        <xdr:cNvPr id="431" name="楕円 430"/>
        <xdr:cNvSpPr/>
      </xdr:nvSpPr>
      <xdr:spPr>
        <a:xfrm>
          <a:off x="9588500" y="134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122900</xdr:rowOff>
    </xdr:from>
    <xdr:ext cx="534377" cy="259045"/>
    <xdr:sp macro="" textlink="">
      <xdr:nvSpPr>
        <xdr:cNvPr id="432" name="テキスト ボックス 431"/>
        <xdr:cNvSpPr txBox="1"/>
      </xdr:nvSpPr>
      <xdr:spPr>
        <a:xfrm>
          <a:off x="9372111" y="1349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78073</xdr:rowOff>
    </xdr:from>
    <xdr:to>
      <xdr:col>46</xdr:col>
      <xdr:colOff>38100</xdr:colOff>
      <xdr:row>79</xdr:row>
      <xdr:rowOff>8223</xdr:rowOff>
    </xdr:to>
    <xdr:sp macro="" textlink="">
      <xdr:nvSpPr>
        <xdr:cNvPr id="433" name="楕円 432"/>
        <xdr:cNvSpPr/>
      </xdr:nvSpPr>
      <xdr:spPr>
        <a:xfrm>
          <a:off x="8699500" y="134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170800</xdr:rowOff>
    </xdr:from>
    <xdr:ext cx="534377" cy="259045"/>
    <xdr:sp macro="" textlink="">
      <xdr:nvSpPr>
        <xdr:cNvPr id="434" name="テキスト ボックス 433"/>
        <xdr:cNvSpPr txBox="1"/>
      </xdr:nvSpPr>
      <xdr:spPr>
        <a:xfrm>
          <a:off x="8483111" y="135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98082</xdr:rowOff>
    </xdr:from>
    <xdr:to>
      <xdr:col>41</xdr:col>
      <xdr:colOff>101600</xdr:colOff>
      <xdr:row>79</xdr:row>
      <xdr:rowOff>28232</xdr:rowOff>
    </xdr:to>
    <xdr:sp macro="" textlink="">
      <xdr:nvSpPr>
        <xdr:cNvPr id="435" name="楕円 434"/>
        <xdr:cNvSpPr/>
      </xdr:nvSpPr>
      <xdr:spPr>
        <a:xfrm>
          <a:off x="7810500" y="13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19359</xdr:rowOff>
    </xdr:from>
    <xdr:ext cx="469744" cy="259045"/>
    <xdr:sp macro="" textlink="">
      <xdr:nvSpPr>
        <xdr:cNvPr id="436" name="テキスト ボックス 435"/>
        <xdr:cNvSpPr txBox="1"/>
      </xdr:nvSpPr>
      <xdr:spPr>
        <a:xfrm>
          <a:off x="7626428" y="1356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89959</xdr:rowOff>
    </xdr:from>
    <xdr:to>
      <xdr:col>36</xdr:col>
      <xdr:colOff>165100</xdr:colOff>
      <xdr:row>79</xdr:row>
      <xdr:rowOff>20109</xdr:rowOff>
    </xdr:to>
    <xdr:sp macro="" textlink="">
      <xdr:nvSpPr>
        <xdr:cNvPr id="437" name="楕円 436"/>
        <xdr:cNvSpPr/>
      </xdr:nvSpPr>
      <xdr:spPr>
        <a:xfrm>
          <a:off x="6921500" y="1346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11236</xdr:rowOff>
    </xdr:from>
    <xdr:ext cx="469744" cy="259045"/>
    <xdr:sp macro="" textlink="">
      <xdr:nvSpPr>
        <xdr:cNvPr id="438" name="テキスト ボックス 437"/>
        <xdr:cNvSpPr txBox="1"/>
      </xdr:nvSpPr>
      <xdr:spPr>
        <a:xfrm>
          <a:off x="6737428" y="1355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3" name="直線コネクタ 462"/>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4" name="土木費最小値テキスト"/>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5" name="直線コネクタ 464"/>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66" name="土木費最大値テキスト"/>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67" name="直線コネクタ 466"/>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36144</xdr:rowOff>
    </xdr:from>
    <xdr:to>
      <xdr:col>55</xdr:col>
      <xdr:colOff>0</xdr:colOff>
      <xdr:row>95</xdr:row>
      <xdr:rowOff>74892</xdr:rowOff>
    </xdr:to>
    <xdr:cxnSp macro="">
      <xdr:nvCxnSpPr>
        <xdr:cNvPr id="468" name="直線コネクタ 467"/>
        <xdr:cNvCxnSpPr/>
      </xdr:nvCxnSpPr>
      <xdr:spPr>
        <a:xfrm>
          <a:off x="9639300" y="16323894"/>
          <a:ext cx="8382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69" name="土木費平均値テキスト"/>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0" name="フローチャート: 判断 469"/>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36144</xdr:rowOff>
    </xdr:from>
    <xdr:to>
      <xdr:col>50</xdr:col>
      <xdr:colOff>114300</xdr:colOff>
      <xdr:row>95</xdr:row>
      <xdr:rowOff>82778</xdr:rowOff>
    </xdr:to>
    <xdr:cxnSp macro="">
      <xdr:nvCxnSpPr>
        <xdr:cNvPr id="471" name="直線コネクタ 470"/>
        <xdr:cNvCxnSpPr/>
      </xdr:nvCxnSpPr>
      <xdr:spPr>
        <a:xfrm flipV="1">
          <a:off x="8750300" y="16323894"/>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2" name="フローチャート: 判断 471"/>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156735</xdr:rowOff>
    </xdr:from>
    <xdr:ext cx="534377" cy="259045"/>
    <xdr:sp macro="" textlink="">
      <xdr:nvSpPr>
        <xdr:cNvPr id="473" name="テキスト ボックス 472"/>
        <xdr:cNvSpPr txBox="1"/>
      </xdr:nvSpPr>
      <xdr:spPr>
        <a:xfrm>
          <a:off x="9372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82778</xdr:rowOff>
    </xdr:from>
    <xdr:to>
      <xdr:col>45</xdr:col>
      <xdr:colOff>177800</xdr:colOff>
      <xdr:row>95</xdr:row>
      <xdr:rowOff>98210</xdr:rowOff>
    </xdr:to>
    <xdr:cxnSp macro="">
      <xdr:nvCxnSpPr>
        <xdr:cNvPr id="474" name="直線コネクタ 473"/>
        <xdr:cNvCxnSpPr/>
      </xdr:nvCxnSpPr>
      <xdr:spPr>
        <a:xfrm flipV="1">
          <a:off x="7861300" y="16370528"/>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5" name="フローチャート: 判断 474"/>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76" name="テキスト ボックス 475"/>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29914</xdr:rowOff>
    </xdr:from>
    <xdr:to>
      <xdr:col>41</xdr:col>
      <xdr:colOff>50800</xdr:colOff>
      <xdr:row>95</xdr:row>
      <xdr:rowOff>98210</xdr:rowOff>
    </xdr:to>
    <xdr:cxnSp macro="">
      <xdr:nvCxnSpPr>
        <xdr:cNvPr id="477" name="直線コネクタ 476"/>
        <xdr:cNvCxnSpPr/>
      </xdr:nvCxnSpPr>
      <xdr:spPr>
        <a:xfrm>
          <a:off x="6972300" y="16317664"/>
          <a:ext cx="889000" cy="6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78" name="フローチャート: 判断 477"/>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79" name="テキスト ボックス 478"/>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0" name="フローチャート: 判断 479"/>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1" name="テキスト ボックス 480"/>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24092</xdr:rowOff>
    </xdr:from>
    <xdr:to>
      <xdr:col>55</xdr:col>
      <xdr:colOff>50800</xdr:colOff>
      <xdr:row>95</xdr:row>
      <xdr:rowOff>125692</xdr:rowOff>
    </xdr:to>
    <xdr:sp macro="" textlink="">
      <xdr:nvSpPr>
        <xdr:cNvPr id="487" name="楕円 486"/>
        <xdr:cNvSpPr/>
      </xdr:nvSpPr>
      <xdr:spPr>
        <a:xfrm>
          <a:off x="10426700" y="163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2519</xdr:rowOff>
    </xdr:from>
    <xdr:ext cx="534377" cy="259045"/>
    <xdr:sp macro="" textlink="">
      <xdr:nvSpPr>
        <xdr:cNvPr id="488" name="土木費該当値テキスト"/>
        <xdr:cNvSpPr txBox="1"/>
      </xdr:nvSpPr>
      <xdr:spPr>
        <a:xfrm>
          <a:off x="10528300" y="162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156794</xdr:rowOff>
    </xdr:from>
    <xdr:to>
      <xdr:col>50</xdr:col>
      <xdr:colOff>165100</xdr:colOff>
      <xdr:row>95</xdr:row>
      <xdr:rowOff>86944</xdr:rowOff>
    </xdr:to>
    <xdr:sp macro="" textlink="">
      <xdr:nvSpPr>
        <xdr:cNvPr id="489" name="楕円 488"/>
        <xdr:cNvSpPr/>
      </xdr:nvSpPr>
      <xdr:spPr>
        <a:xfrm>
          <a:off x="9588500" y="162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78071</xdr:rowOff>
    </xdr:from>
    <xdr:ext cx="534377" cy="259045"/>
    <xdr:sp macro="" textlink="">
      <xdr:nvSpPr>
        <xdr:cNvPr id="490" name="テキスト ボックス 489"/>
        <xdr:cNvSpPr txBox="1"/>
      </xdr:nvSpPr>
      <xdr:spPr>
        <a:xfrm>
          <a:off x="9372111" y="163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31978</xdr:rowOff>
    </xdr:from>
    <xdr:to>
      <xdr:col>46</xdr:col>
      <xdr:colOff>38100</xdr:colOff>
      <xdr:row>95</xdr:row>
      <xdr:rowOff>133578</xdr:rowOff>
    </xdr:to>
    <xdr:sp macro="" textlink="">
      <xdr:nvSpPr>
        <xdr:cNvPr id="491" name="楕円 490"/>
        <xdr:cNvSpPr/>
      </xdr:nvSpPr>
      <xdr:spPr>
        <a:xfrm>
          <a:off x="8699500" y="163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124705</xdr:rowOff>
    </xdr:from>
    <xdr:ext cx="534377" cy="259045"/>
    <xdr:sp macro="" textlink="">
      <xdr:nvSpPr>
        <xdr:cNvPr id="492" name="テキスト ボックス 491"/>
        <xdr:cNvSpPr txBox="1"/>
      </xdr:nvSpPr>
      <xdr:spPr>
        <a:xfrm>
          <a:off x="8483111" y="164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47410</xdr:rowOff>
    </xdr:from>
    <xdr:to>
      <xdr:col>41</xdr:col>
      <xdr:colOff>101600</xdr:colOff>
      <xdr:row>95</xdr:row>
      <xdr:rowOff>149010</xdr:rowOff>
    </xdr:to>
    <xdr:sp macro="" textlink="">
      <xdr:nvSpPr>
        <xdr:cNvPr id="493" name="楕円 492"/>
        <xdr:cNvSpPr/>
      </xdr:nvSpPr>
      <xdr:spPr>
        <a:xfrm>
          <a:off x="7810500" y="163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140137</xdr:rowOff>
    </xdr:from>
    <xdr:ext cx="534377" cy="259045"/>
    <xdr:sp macro="" textlink="">
      <xdr:nvSpPr>
        <xdr:cNvPr id="494" name="テキスト ボックス 493"/>
        <xdr:cNvSpPr txBox="1"/>
      </xdr:nvSpPr>
      <xdr:spPr>
        <a:xfrm>
          <a:off x="7594111" y="1642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150564</xdr:rowOff>
    </xdr:from>
    <xdr:to>
      <xdr:col>36</xdr:col>
      <xdr:colOff>165100</xdr:colOff>
      <xdr:row>95</xdr:row>
      <xdr:rowOff>80714</xdr:rowOff>
    </xdr:to>
    <xdr:sp macro="" textlink="">
      <xdr:nvSpPr>
        <xdr:cNvPr id="495" name="楕円 494"/>
        <xdr:cNvSpPr/>
      </xdr:nvSpPr>
      <xdr:spPr>
        <a:xfrm>
          <a:off x="6921500" y="162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71841</xdr:rowOff>
    </xdr:from>
    <xdr:ext cx="534377" cy="259045"/>
    <xdr:sp macro="" textlink="">
      <xdr:nvSpPr>
        <xdr:cNvPr id="496" name="テキスト ボックス 495"/>
        <xdr:cNvSpPr txBox="1"/>
      </xdr:nvSpPr>
      <xdr:spPr>
        <a:xfrm>
          <a:off x="6705111" y="163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8" name="直線コネクタ 50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9" name="テキスト ボックス 508"/>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0" name="直線コネクタ 50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1" name="テキスト ボックス 51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2" name="直線コネクタ 51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3" name="テキスト ボックス 51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6" name="直線コネクタ 51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7" name="テキスト ボックス 51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8" name="直線コネクタ 51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9" name="テキスト ボックス 51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0" name="直線コネクタ 51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1" name="テキスト ボックス 520"/>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5" name="直線コネクタ 524"/>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26" name="消防費最小値テキスト"/>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27" name="直線コネクタ 526"/>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28" name="消防費最大値テキスト"/>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29" name="直線コネクタ 528"/>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44545</xdr:rowOff>
    </xdr:from>
    <xdr:to>
      <xdr:col>85</xdr:col>
      <xdr:colOff>127000</xdr:colOff>
      <xdr:row>34</xdr:row>
      <xdr:rowOff>137128</xdr:rowOff>
    </xdr:to>
    <xdr:cxnSp macro="">
      <xdr:nvCxnSpPr>
        <xdr:cNvPr id="530" name="直線コネクタ 529"/>
        <xdr:cNvCxnSpPr/>
      </xdr:nvCxnSpPr>
      <xdr:spPr>
        <a:xfrm>
          <a:off x="15481300" y="5702395"/>
          <a:ext cx="8382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1" name="消防費平均値テキスト"/>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2" name="フローチャート: 判断 531"/>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44545</xdr:rowOff>
    </xdr:from>
    <xdr:to>
      <xdr:col>81</xdr:col>
      <xdr:colOff>50800</xdr:colOff>
      <xdr:row>33</xdr:row>
      <xdr:rowOff>91980</xdr:rowOff>
    </xdr:to>
    <xdr:cxnSp macro="">
      <xdr:nvCxnSpPr>
        <xdr:cNvPr id="533" name="直線コネクタ 532"/>
        <xdr:cNvCxnSpPr/>
      </xdr:nvCxnSpPr>
      <xdr:spPr>
        <a:xfrm flipV="1">
          <a:off x="14592300" y="5702395"/>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4" name="フローチャート: 判断 533"/>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167625</xdr:rowOff>
    </xdr:from>
    <xdr:ext cx="534377" cy="259045"/>
    <xdr:sp macro="" textlink="">
      <xdr:nvSpPr>
        <xdr:cNvPr id="535" name="テキスト ボックス 534"/>
        <xdr:cNvSpPr txBox="1"/>
      </xdr:nvSpPr>
      <xdr:spPr>
        <a:xfrm>
          <a:off x="15214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9398</xdr:rowOff>
    </xdr:from>
    <xdr:to>
      <xdr:col>76</xdr:col>
      <xdr:colOff>114300</xdr:colOff>
      <xdr:row>33</xdr:row>
      <xdr:rowOff>91980</xdr:rowOff>
    </xdr:to>
    <xdr:cxnSp macro="">
      <xdr:nvCxnSpPr>
        <xdr:cNvPr id="536" name="直線コネクタ 535"/>
        <xdr:cNvCxnSpPr/>
      </xdr:nvCxnSpPr>
      <xdr:spPr>
        <a:xfrm>
          <a:off x="13703300" y="5667248"/>
          <a:ext cx="889000" cy="8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37" name="フローチャート: 判断 536"/>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96616</xdr:rowOff>
    </xdr:from>
    <xdr:ext cx="534377" cy="259045"/>
    <xdr:sp macro="" textlink="">
      <xdr:nvSpPr>
        <xdr:cNvPr id="538" name="テキスト ボックス 537"/>
        <xdr:cNvSpPr txBox="1"/>
      </xdr:nvSpPr>
      <xdr:spPr>
        <a:xfrm>
          <a:off x="14325111" y="62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9398</xdr:rowOff>
    </xdr:from>
    <xdr:to>
      <xdr:col>71</xdr:col>
      <xdr:colOff>177800</xdr:colOff>
      <xdr:row>35</xdr:row>
      <xdr:rowOff>76549</xdr:rowOff>
    </xdr:to>
    <xdr:cxnSp macro="">
      <xdr:nvCxnSpPr>
        <xdr:cNvPr id="539" name="直線コネクタ 538"/>
        <xdr:cNvCxnSpPr/>
      </xdr:nvCxnSpPr>
      <xdr:spPr>
        <a:xfrm flipV="1">
          <a:off x="12814300" y="5667248"/>
          <a:ext cx="889000" cy="4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0" name="フローチャート: 判断 539"/>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83329</xdr:rowOff>
    </xdr:from>
    <xdr:ext cx="534377" cy="259045"/>
    <xdr:sp macro="" textlink="">
      <xdr:nvSpPr>
        <xdr:cNvPr id="541" name="テキスト ボックス 540"/>
        <xdr:cNvSpPr txBox="1"/>
      </xdr:nvSpPr>
      <xdr:spPr>
        <a:xfrm>
          <a:off x="13436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2" name="フローチャート: 判断 541"/>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125620</xdr:rowOff>
    </xdr:from>
    <xdr:ext cx="534377" cy="259045"/>
    <xdr:sp macro="" textlink="">
      <xdr:nvSpPr>
        <xdr:cNvPr id="543" name="テキスト ボックス 542"/>
        <xdr:cNvSpPr txBox="1"/>
      </xdr:nvSpPr>
      <xdr:spPr>
        <a:xfrm>
          <a:off x="12547111" y="62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86328</xdr:rowOff>
    </xdr:from>
    <xdr:to>
      <xdr:col>85</xdr:col>
      <xdr:colOff>177800</xdr:colOff>
      <xdr:row>35</xdr:row>
      <xdr:rowOff>16478</xdr:rowOff>
    </xdr:to>
    <xdr:sp macro="" textlink="">
      <xdr:nvSpPr>
        <xdr:cNvPr id="549" name="楕円 548"/>
        <xdr:cNvSpPr/>
      </xdr:nvSpPr>
      <xdr:spPr>
        <a:xfrm>
          <a:off x="16268700" y="59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109205</xdr:rowOff>
    </xdr:from>
    <xdr:ext cx="534377" cy="259045"/>
    <xdr:sp macro="" textlink="">
      <xdr:nvSpPr>
        <xdr:cNvPr id="550" name="消防費該当値テキスト"/>
        <xdr:cNvSpPr txBox="1"/>
      </xdr:nvSpPr>
      <xdr:spPr>
        <a:xfrm>
          <a:off x="16370300" y="57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165195</xdr:rowOff>
    </xdr:from>
    <xdr:to>
      <xdr:col>81</xdr:col>
      <xdr:colOff>101600</xdr:colOff>
      <xdr:row>33</xdr:row>
      <xdr:rowOff>95345</xdr:rowOff>
    </xdr:to>
    <xdr:sp macro="" textlink="">
      <xdr:nvSpPr>
        <xdr:cNvPr id="551" name="楕円 550"/>
        <xdr:cNvSpPr/>
      </xdr:nvSpPr>
      <xdr:spPr>
        <a:xfrm>
          <a:off x="15430500" y="565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111872</xdr:rowOff>
    </xdr:from>
    <xdr:ext cx="534377" cy="259045"/>
    <xdr:sp macro="" textlink="">
      <xdr:nvSpPr>
        <xdr:cNvPr id="552" name="テキスト ボックス 551"/>
        <xdr:cNvSpPr txBox="1"/>
      </xdr:nvSpPr>
      <xdr:spPr>
        <a:xfrm>
          <a:off x="15214111" y="542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41180</xdr:rowOff>
    </xdr:from>
    <xdr:to>
      <xdr:col>76</xdr:col>
      <xdr:colOff>165100</xdr:colOff>
      <xdr:row>33</xdr:row>
      <xdr:rowOff>142780</xdr:rowOff>
    </xdr:to>
    <xdr:sp macro="" textlink="">
      <xdr:nvSpPr>
        <xdr:cNvPr id="553" name="楕円 552"/>
        <xdr:cNvSpPr/>
      </xdr:nvSpPr>
      <xdr:spPr>
        <a:xfrm>
          <a:off x="14541500" y="56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159307</xdr:rowOff>
    </xdr:from>
    <xdr:ext cx="534377" cy="259045"/>
    <xdr:sp macro="" textlink="">
      <xdr:nvSpPr>
        <xdr:cNvPr id="554" name="テキスト ボックス 553"/>
        <xdr:cNvSpPr txBox="1"/>
      </xdr:nvSpPr>
      <xdr:spPr>
        <a:xfrm>
          <a:off x="14325111" y="54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130048</xdr:rowOff>
    </xdr:from>
    <xdr:to>
      <xdr:col>72</xdr:col>
      <xdr:colOff>38100</xdr:colOff>
      <xdr:row>33</xdr:row>
      <xdr:rowOff>60198</xdr:rowOff>
    </xdr:to>
    <xdr:sp macro="" textlink="">
      <xdr:nvSpPr>
        <xdr:cNvPr id="555" name="楕円 554"/>
        <xdr:cNvSpPr/>
      </xdr:nvSpPr>
      <xdr:spPr>
        <a:xfrm>
          <a:off x="136525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76725</xdr:rowOff>
    </xdr:from>
    <xdr:ext cx="534377" cy="259045"/>
    <xdr:sp macro="" textlink="">
      <xdr:nvSpPr>
        <xdr:cNvPr id="556" name="テキスト ボックス 555"/>
        <xdr:cNvSpPr txBox="1"/>
      </xdr:nvSpPr>
      <xdr:spPr>
        <a:xfrm>
          <a:off x="13436111" y="53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25749</xdr:rowOff>
    </xdr:from>
    <xdr:to>
      <xdr:col>67</xdr:col>
      <xdr:colOff>101600</xdr:colOff>
      <xdr:row>35</xdr:row>
      <xdr:rowOff>127349</xdr:rowOff>
    </xdr:to>
    <xdr:sp macro="" textlink="">
      <xdr:nvSpPr>
        <xdr:cNvPr id="557" name="楕円 556"/>
        <xdr:cNvSpPr/>
      </xdr:nvSpPr>
      <xdr:spPr>
        <a:xfrm>
          <a:off x="12763500" y="602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143876</xdr:rowOff>
    </xdr:from>
    <xdr:ext cx="534377" cy="259045"/>
    <xdr:sp macro="" textlink="">
      <xdr:nvSpPr>
        <xdr:cNvPr id="558" name="テキスト ボックス 557"/>
        <xdr:cNvSpPr txBox="1"/>
      </xdr:nvSpPr>
      <xdr:spPr>
        <a:xfrm>
          <a:off x="12547111" y="580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1" name="直線コネクタ 580"/>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2" name="教育費最小値テキスト"/>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3" name="直線コネクタ 582"/>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4" name="教育費最大値テキスト"/>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5" name="直線コネクタ 584"/>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42316</xdr:rowOff>
    </xdr:from>
    <xdr:to>
      <xdr:col>85</xdr:col>
      <xdr:colOff>127000</xdr:colOff>
      <xdr:row>52</xdr:row>
      <xdr:rowOff>62388</xdr:rowOff>
    </xdr:to>
    <xdr:cxnSp macro="">
      <xdr:nvCxnSpPr>
        <xdr:cNvPr id="586" name="直線コネクタ 585"/>
        <xdr:cNvCxnSpPr/>
      </xdr:nvCxnSpPr>
      <xdr:spPr>
        <a:xfrm flipV="1">
          <a:off x="15481300" y="8786266"/>
          <a:ext cx="838200" cy="19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89638</xdr:rowOff>
    </xdr:from>
    <xdr:ext cx="534377" cy="259045"/>
    <xdr:sp macro="" textlink="">
      <xdr:nvSpPr>
        <xdr:cNvPr id="587" name="教育費平均値テキスト"/>
        <xdr:cNvSpPr txBox="1"/>
      </xdr:nvSpPr>
      <xdr:spPr>
        <a:xfrm>
          <a:off x="16370300" y="8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88" name="フローチャート: 判断 587"/>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62388</xdr:rowOff>
    </xdr:from>
    <xdr:to>
      <xdr:col>81</xdr:col>
      <xdr:colOff>50800</xdr:colOff>
      <xdr:row>53</xdr:row>
      <xdr:rowOff>50569</xdr:rowOff>
    </xdr:to>
    <xdr:cxnSp macro="">
      <xdr:nvCxnSpPr>
        <xdr:cNvPr id="589" name="直線コネクタ 588"/>
        <xdr:cNvCxnSpPr/>
      </xdr:nvCxnSpPr>
      <xdr:spPr>
        <a:xfrm flipV="1">
          <a:off x="14592300" y="8977788"/>
          <a:ext cx="889000" cy="15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0" name="フローチャート: 判断 589"/>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161190</xdr:rowOff>
    </xdr:from>
    <xdr:ext cx="534377" cy="259045"/>
    <xdr:sp macro="" textlink="">
      <xdr:nvSpPr>
        <xdr:cNvPr id="591" name="テキスト ボックス 590"/>
        <xdr:cNvSpPr txBox="1"/>
      </xdr:nvSpPr>
      <xdr:spPr>
        <a:xfrm>
          <a:off x="15214111" y="90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144615</xdr:rowOff>
    </xdr:from>
    <xdr:to>
      <xdr:col>76</xdr:col>
      <xdr:colOff>114300</xdr:colOff>
      <xdr:row>53</xdr:row>
      <xdr:rowOff>50569</xdr:rowOff>
    </xdr:to>
    <xdr:cxnSp macro="">
      <xdr:nvCxnSpPr>
        <xdr:cNvPr id="592" name="直線コネクタ 591"/>
        <xdr:cNvCxnSpPr/>
      </xdr:nvCxnSpPr>
      <xdr:spPr>
        <a:xfrm>
          <a:off x="13703300" y="9060015"/>
          <a:ext cx="8890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3" name="フローチャート: 判断 592"/>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81571</xdr:rowOff>
    </xdr:from>
    <xdr:ext cx="534377" cy="259045"/>
    <xdr:sp macro="" textlink="">
      <xdr:nvSpPr>
        <xdr:cNvPr id="594" name="テキスト ボックス 593"/>
        <xdr:cNvSpPr txBox="1"/>
      </xdr:nvSpPr>
      <xdr:spPr>
        <a:xfrm>
          <a:off x="14325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144615</xdr:rowOff>
    </xdr:from>
    <xdr:to>
      <xdr:col>71</xdr:col>
      <xdr:colOff>177800</xdr:colOff>
      <xdr:row>58</xdr:row>
      <xdr:rowOff>58089</xdr:rowOff>
    </xdr:to>
    <xdr:cxnSp macro="">
      <xdr:nvCxnSpPr>
        <xdr:cNvPr id="595" name="直線コネクタ 594"/>
        <xdr:cNvCxnSpPr/>
      </xdr:nvCxnSpPr>
      <xdr:spPr>
        <a:xfrm flipV="1">
          <a:off x="12814300" y="9060015"/>
          <a:ext cx="889000" cy="94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596" name="フローチャート: 判断 595"/>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597" name="テキスト ボックス 596"/>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598" name="フローチャート: 判断 597"/>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151932</xdr:rowOff>
    </xdr:from>
    <xdr:ext cx="534377" cy="259045"/>
    <xdr:sp macro="" textlink="">
      <xdr:nvSpPr>
        <xdr:cNvPr id="599" name="テキスト ボックス 598"/>
        <xdr:cNvSpPr txBox="1"/>
      </xdr:nvSpPr>
      <xdr:spPr>
        <a:xfrm>
          <a:off x="12547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162966</xdr:rowOff>
    </xdr:from>
    <xdr:to>
      <xdr:col>85</xdr:col>
      <xdr:colOff>177800</xdr:colOff>
      <xdr:row>51</xdr:row>
      <xdr:rowOff>93116</xdr:rowOff>
    </xdr:to>
    <xdr:sp macro="" textlink="">
      <xdr:nvSpPr>
        <xdr:cNvPr id="605" name="楕円 604"/>
        <xdr:cNvSpPr/>
      </xdr:nvSpPr>
      <xdr:spPr>
        <a:xfrm>
          <a:off x="16268700" y="87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14393</xdr:rowOff>
    </xdr:from>
    <xdr:ext cx="534377" cy="259045"/>
    <xdr:sp macro="" textlink="">
      <xdr:nvSpPr>
        <xdr:cNvPr id="606" name="教育費該当値テキスト"/>
        <xdr:cNvSpPr txBox="1"/>
      </xdr:nvSpPr>
      <xdr:spPr>
        <a:xfrm>
          <a:off x="16370300" y="858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11588</xdr:rowOff>
    </xdr:from>
    <xdr:to>
      <xdr:col>81</xdr:col>
      <xdr:colOff>101600</xdr:colOff>
      <xdr:row>52</xdr:row>
      <xdr:rowOff>113188</xdr:rowOff>
    </xdr:to>
    <xdr:sp macro="" textlink="">
      <xdr:nvSpPr>
        <xdr:cNvPr id="607" name="楕円 606"/>
        <xdr:cNvSpPr/>
      </xdr:nvSpPr>
      <xdr:spPr>
        <a:xfrm>
          <a:off x="15430500" y="89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129715</xdr:rowOff>
    </xdr:from>
    <xdr:ext cx="534377" cy="259045"/>
    <xdr:sp macro="" textlink="">
      <xdr:nvSpPr>
        <xdr:cNvPr id="608" name="テキスト ボックス 607"/>
        <xdr:cNvSpPr txBox="1"/>
      </xdr:nvSpPr>
      <xdr:spPr>
        <a:xfrm>
          <a:off x="15214111" y="870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171219</xdr:rowOff>
    </xdr:from>
    <xdr:to>
      <xdr:col>76</xdr:col>
      <xdr:colOff>165100</xdr:colOff>
      <xdr:row>53</xdr:row>
      <xdr:rowOff>101369</xdr:rowOff>
    </xdr:to>
    <xdr:sp macro="" textlink="">
      <xdr:nvSpPr>
        <xdr:cNvPr id="609" name="楕円 608"/>
        <xdr:cNvSpPr/>
      </xdr:nvSpPr>
      <xdr:spPr>
        <a:xfrm>
          <a:off x="14541500" y="90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92496</xdr:rowOff>
    </xdr:from>
    <xdr:ext cx="534377" cy="259045"/>
    <xdr:sp macro="" textlink="">
      <xdr:nvSpPr>
        <xdr:cNvPr id="610" name="テキスト ボックス 609"/>
        <xdr:cNvSpPr txBox="1"/>
      </xdr:nvSpPr>
      <xdr:spPr>
        <a:xfrm>
          <a:off x="14325111" y="91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93815</xdr:rowOff>
    </xdr:from>
    <xdr:to>
      <xdr:col>72</xdr:col>
      <xdr:colOff>38100</xdr:colOff>
      <xdr:row>53</xdr:row>
      <xdr:rowOff>23965</xdr:rowOff>
    </xdr:to>
    <xdr:sp macro="" textlink="">
      <xdr:nvSpPr>
        <xdr:cNvPr id="611" name="楕円 610"/>
        <xdr:cNvSpPr/>
      </xdr:nvSpPr>
      <xdr:spPr>
        <a:xfrm>
          <a:off x="13652500" y="90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40492</xdr:rowOff>
    </xdr:from>
    <xdr:ext cx="534377" cy="259045"/>
    <xdr:sp macro="" textlink="">
      <xdr:nvSpPr>
        <xdr:cNvPr id="612" name="テキスト ボックス 611"/>
        <xdr:cNvSpPr txBox="1"/>
      </xdr:nvSpPr>
      <xdr:spPr>
        <a:xfrm>
          <a:off x="13436111" y="87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7289</xdr:rowOff>
    </xdr:from>
    <xdr:to>
      <xdr:col>67</xdr:col>
      <xdr:colOff>101600</xdr:colOff>
      <xdr:row>58</xdr:row>
      <xdr:rowOff>108889</xdr:rowOff>
    </xdr:to>
    <xdr:sp macro="" textlink="">
      <xdr:nvSpPr>
        <xdr:cNvPr id="613" name="楕円 612"/>
        <xdr:cNvSpPr/>
      </xdr:nvSpPr>
      <xdr:spPr>
        <a:xfrm>
          <a:off x="12763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125416</xdr:rowOff>
    </xdr:from>
    <xdr:ext cx="534377" cy="259045"/>
    <xdr:sp macro="" textlink="">
      <xdr:nvSpPr>
        <xdr:cNvPr id="614" name="テキスト ボックス 613"/>
        <xdr:cNvSpPr txBox="1"/>
      </xdr:nvSpPr>
      <xdr:spPr>
        <a:xfrm>
          <a:off x="12547111" y="97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4" name="テキスト ボックス 633"/>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38" name="直線コネクタ 637"/>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1" name="災害復旧費最大値テキスト"/>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2" name="直線コネクタ 641"/>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53023</xdr:rowOff>
    </xdr:from>
    <xdr:to>
      <xdr:col>85</xdr:col>
      <xdr:colOff>127000</xdr:colOff>
      <xdr:row>76</xdr:row>
      <xdr:rowOff>148653</xdr:rowOff>
    </xdr:to>
    <xdr:cxnSp macro="">
      <xdr:nvCxnSpPr>
        <xdr:cNvPr id="643" name="直線コネクタ 642"/>
        <xdr:cNvCxnSpPr/>
      </xdr:nvCxnSpPr>
      <xdr:spPr>
        <a:xfrm flipV="1">
          <a:off x="15481300" y="13083223"/>
          <a:ext cx="838200" cy="9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59517</xdr:rowOff>
    </xdr:from>
    <xdr:ext cx="469744" cy="259045"/>
    <xdr:sp macro="" textlink="">
      <xdr:nvSpPr>
        <xdr:cNvPr id="644" name="災害復旧費平均値テキスト"/>
        <xdr:cNvSpPr txBox="1"/>
      </xdr:nvSpPr>
      <xdr:spPr>
        <a:xfrm>
          <a:off x="16370300" y="13261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5" name="フローチャート: 判断 644"/>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25209</xdr:rowOff>
    </xdr:from>
    <xdr:to>
      <xdr:col>81</xdr:col>
      <xdr:colOff>50800</xdr:colOff>
      <xdr:row>76</xdr:row>
      <xdr:rowOff>148653</xdr:rowOff>
    </xdr:to>
    <xdr:cxnSp macro="">
      <xdr:nvCxnSpPr>
        <xdr:cNvPr id="646" name="直線コネクタ 645"/>
        <xdr:cNvCxnSpPr/>
      </xdr:nvCxnSpPr>
      <xdr:spPr>
        <a:xfrm>
          <a:off x="14592300" y="12883959"/>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47" name="フローチャート: 判断 646"/>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48" name="テキスト ボックス 647"/>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25209</xdr:rowOff>
    </xdr:from>
    <xdr:to>
      <xdr:col>76</xdr:col>
      <xdr:colOff>114300</xdr:colOff>
      <xdr:row>77</xdr:row>
      <xdr:rowOff>140081</xdr:rowOff>
    </xdr:to>
    <xdr:cxnSp macro="">
      <xdr:nvCxnSpPr>
        <xdr:cNvPr id="649" name="直線コネクタ 648"/>
        <xdr:cNvCxnSpPr/>
      </xdr:nvCxnSpPr>
      <xdr:spPr>
        <a:xfrm flipV="1">
          <a:off x="13703300" y="12883959"/>
          <a:ext cx="889000" cy="4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0" name="フローチャート: 判断 649"/>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153433</xdr:rowOff>
    </xdr:from>
    <xdr:ext cx="469744" cy="259045"/>
    <xdr:sp macro="" textlink="">
      <xdr:nvSpPr>
        <xdr:cNvPr id="651" name="テキスト ボックス 650"/>
        <xdr:cNvSpPr txBox="1"/>
      </xdr:nvSpPr>
      <xdr:spPr>
        <a:xfrm>
          <a:off x="14357428"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140081</xdr:rowOff>
    </xdr:from>
    <xdr:to>
      <xdr:col>71</xdr:col>
      <xdr:colOff>177800</xdr:colOff>
      <xdr:row>78</xdr:row>
      <xdr:rowOff>52451</xdr:rowOff>
    </xdr:to>
    <xdr:cxnSp macro="">
      <xdr:nvCxnSpPr>
        <xdr:cNvPr id="652" name="直線コネクタ 651"/>
        <xdr:cNvCxnSpPr/>
      </xdr:nvCxnSpPr>
      <xdr:spPr>
        <a:xfrm flipV="1">
          <a:off x="12814300" y="13341731"/>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3" name="フローチャート: 判断 652"/>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102951</xdr:rowOff>
    </xdr:from>
    <xdr:ext cx="378565" cy="259045"/>
    <xdr:sp macro="" textlink="">
      <xdr:nvSpPr>
        <xdr:cNvPr id="654" name="テキスト ボックス 653"/>
        <xdr:cNvSpPr txBox="1"/>
      </xdr:nvSpPr>
      <xdr:spPr>
        <a:xfrm>
          <a:off x="13514017" y="13476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5" name="フローチャート: 判断 654"/>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103712</xdr:rowOff>
    </xdr:from>
    <xdr:ext cx="378565" cy="259045"/>
    <xdr:sp macro="" textlink="">
      <xdr:nvSpPr>
        <xdr:cNvPr id="656" name="テキスト ボックス 655"/>
        <xdr:cNvSpPr txBox="1"/>
      </xdr:nvSpPr>
      <xdr:spPr>
        <a:xfrm>
          <a:off x="12625017" y="1347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2223</xdr:rowOff>
    </xdr:from>
    <xdr:to>
      <xdr:col>85</xdr:col>
      <xdr:colOff>177800</xdr:colOff>
      <xdr:row>76</xdr:row>
      <xdr:rowOff>103823</xdr:rowOff>
    </xdr:to>
    <xdr:sp macro="" textlink="">
      <xdr:nvSpPr>
        <xdr:cNvPr id="662" name="楕円 661"/>
        <xdr:cNvSpPr/>
      </xdr:nvSpPr>
      <xdr:spPr>
        <a:xfrm>
          <a:off x="16268700" y="130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25099</xdr:rowOff>
    </xdr:from>
    <xdr:ext cx="469744" cy="259045"/>
    <xdr:sp macro="" textlink="">
      <xdr:nvSpPr>
        <xdr:cNvPr id="663" name="災害復旧費該当値テキスト"/>
        <xdr:cNvSpPr txBox="1"/>
      </xdr:nvSpPr>
      <xdr:spPr>
        <a:xfrm>
          <a:off x="16370300" y="1288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97853</xdr:rowOff>
    </xdr:from>
    <xdr:to>
      <xdr:col>81</xdr:col>
      <xdr:colOff>101600</xdr:colOff>
      <xdr:row>77</xdr:row>
      <xdr:rowOff>28003</xdr:rowOff>
    </xdr:to>
    <xdr:sp macro="" textlink="">
      <xdr:nvSpPr>
        <xdr:cNvPr id="664" name="楕円 663"/>
        <xdr:cNvSpPr/>
      </xdr:nvSpPr>
      <xdr:spPr>
        <a:xfrm>
          <a:off x="15430500" y="131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44531</xdr:rowOff>
    </xdr:from>
    <xdr:ext cx="469744" cy="259045"/>
    <xdr:sp macro="" textlink="">
      <xdr:nvSpPr>
        <xdr:cNvPr id="665" name="テキスト ボックス 664"/>
        <xdr:cNvSpPr txBox="1"/>
      </xdr:nvSpPr>
      <xdr:spPr>
        <a:xfrm>
          <a:off x="15246428" y="129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145859</xdr:rowOff>
    </xdr:from>
    <xdr:to>
      <xdr:col>76</xdr:col>
      <xdr:colOff>165100</xdr:colOff>
      <xdr:row>75</xdr:row>
      <xdr:rowOff>76009</xdr:rowOff>
    </xdr:to>
    <xdr:sp macro="" textlink="">
      <xdr:nvSpPr>
        <xdr:cNvPr id="666" name="楕円 665"/>
        <xdr:cNvSpPr/>
      </xdr:nvSpPr>
      <xdr:spPr>
        <a:xfrm>
          <a:off x="14541500" y="128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92536</xdr:rowOff>
    </xdr:from>
    <xdr:ext cx="469744" cy="259045"/>
    <xdr:sp macro="" textlink="">
      <xdr:nvSpPr>
        <xdr:cNvPr id="667" name="テキスト ボックス 666"/>
        <xdr:cNvSpPr txBox="1"/>
      </xdr:nvSpPr>
      <xdr:spPr>
        <a:xfrm>
          <a:off x="14357428" y="1260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89281</xdr:rowOff>
    </xdr:from>
    <xdr:to>
      <xdr:col>72</xdr:col>
      <xdr:colOff>38100</xdr:colOff>
      <xdr:row>78</xdr:row>
      <xdr:rowOff>19431</xdr:rowOff>
    </xdr:to>
    <xdr:sp macro="" textlink="">
      <xdr:nvSpPr>
        <xdr:cNvPr id="668" name="楕円 667"/>
        <xdr:cNvSpPr/>
      </xdr:nvSpPr>
      <xdr:spPr>
        <a:xfrm>
          <a:off x="13652500" y="132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35958</xdr:rowOff>
    </xdr:from>
    <xdr:ext cx="469744" cy="259045"/>
    <xdr:sp macro="" textlink="">
      <xdr:nvSpPr>
        <xdr:cNvPr id="669" name="テキスト ボックス 668"/>
        <xdr:cNvSpPr txBox="1"/>
      </xdr:nvSpPr>
      <xdr:spPr>
        <a:xfrm>
          <a:off x="13468428" y="1306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xdr:rowOff>
    </xdr:from>
    <xdr:to>
      <xdr:col>67</xdr:col>
      <xdr:colOff>101600</xdr:colOff>
      <xdr:row>78</xdr:row>
      <xdr:rowOff>103251</xdr:rowOff>
    </xdr:to>
    <xdr:sp macro="" textlink="">
      <xdr:nvSpPr>
        <xdr:cNvPr id="670" name="楕円 669"/>
        <xdr:cNvSpPr/>
      </xdr:nvSpPr>
      <xdr:spPr>
        <a:xfrm>
          <a:off x="12763500" y="133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119778</xdr:rowOff>
    </xdr:from>
    <xdr:ext cx="378565" cy="259045"/>
    <xdr:sp macro="" textlink="">
      <xdr:nvSpPr>
        <xdr:cNvPr id="671" name="テキスト ボックス 670"/>
        <xdr:cNvSpPr txBox="1"/>
      </xdr:nvSpPr>
      <xdr:spPr>
        <a:xfrm>
          <a:off x="12625017" y="1314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4" name="テキスト ボックス 68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2" name="テキスト ボックス 69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4" name="テキスト ボックス 69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698" name="直線コネクタ 697"/>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699" name="公債費最小値テキスト"/>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0" name="直線コネクタ 699"/>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1" name="公債費最大値テキスト"/>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2" name="直線コネクタ 701"/>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54922</xdr:rowOff>
    </xdr:from>
    <xdr:to>
      <xdr:col>85</xdr:col>
      <xdr:colOff>127000</xdr:colOff>
      <xdr:row>96</xdr:row>
      <xdr:rowOff>61389</xdr:rowOff>
    </xdr:to>
    <xdr:cxnSp macro="">
      <xdr:nvCxnSpPr>
        <xdr:cNvPr id="703" name="直線コネクタ 702"/>
        <xdr:cNvCxnSpPr/>
      </xdr:nvCxnSpPr>
      <xdr:spPr>
        <a:xfrm flipV="1">
          <a:off x="15481300" y="16514122"/>
          <a:ext cx="8382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04" name="公債費平均値テキスト"/>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5" name="フローチャート: 判断 704"/>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61389</xdr:rowOff>
    </xdr:from>
    <xdr:to>
      <xdr:col>81</xdr:col>
      <xdr:colOff>50800</xdr:colOff>
      <xdr:row>96</xdr:row>
      <xdr:rowOff>64328</xdr:rowOff>
    </xdr:to>
    <xdr:cxnSp macro="">
      <xdr:nvCxnSpPr>
        <xdr:cNvPr id="706" name="直線コネクタ 705"/>
        <xdr:cNvCxnSpPr/>
      </xdr:nvCxnSpPr>
      <xdr:spPr>
        <a:xfrm flipV="1">
          <a:off x="14592300" y="1652058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07" name="フローチャート: 判断 706"/>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08" name="テキスト ボックス 707"/>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58579</xdr:rowOff>
    </xdr:from>
    <xdr:to>
      <xdr:col>76</xdr:col>
      <xdr:colOff>114300</xdr:colOff>
      <xdr:row>96</xdr:row>
      <xdr:rowOff>64328</xdr:rowOff>
    </xdr:to>
    <xdr:cxnSp macro="">
      <xdr:nvCxnSpPr>
        <xdr:cNvPr id="709" name="直線コネクタ 708"/>
        <xdr:cNvCxnSpPr/>
      </xdr:nvCxnSpPr>
      <xdr:spPr>
        <a:xfrm>
          <a:off x="13703300" y="16517779"/>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0" name="フローチャート: 判断 709"/>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1" name="テキスト ボックス 710"/>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58579</xdr:rowOff>
    </xdr:from>
    <xdr:to>
      <xdr:col>71</xdr:col>
      <xdr:colOff>177800</xdr:colOff>
      <xdr:row>96</xdr:row>
      <xdr:rowOff>65798</xdr:rowOff>
    </xdr:to>
    <xdr:cxnSp macro="">
      <xdr:nvCxnSpPr>
        <xdr:cNvPr id="712" name="直線コネクタ 711"/>
        <xdr:cNvCxnSpPr/>
      </xdr:nvCxnSpPr>
      <xdr:spPr>
        <a:xfrm flipV="1">
          <a:off x="12814300" y="16517779"/>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3" name="フローチャート: 判断 712"/>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14" name="テキスト ボックス 713"/>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5" name="フローチャート: 判断 714"/>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16" name="テキスト ボックス 715"/>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4122</xdr:rowOff>
    </xdr:from>
    <xdr:to>
      <xdr:col>85</xdr:col>
      <xdr:colOff>177800</xdr:colOff>
      <xdr:row>96</xdr:row>
      <xdr:rowOff>105722</xdr:rowOff>
    </xdr:to>
    <xdr:sp macro="" textlink="">
      <xdr:nvSpPr>
        <xdr:cNvPr id="722" name="楕円 721"/>
        <xdr:cNvSpPr/>
      </xdr:nvSpPr>
      <xdr:spPr>
        <a:xfrm>
          <a:off x="16268700" y="164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153999</xdr:rowOff>
    </xdr:from>
    <xdr:ext cx="534377" cy="259045"/>
    <xdr:sp macro="" textlink="">
      <xdr:nvSpPr>
        <xdr:cNvPr id="723" name="公債費該当値テキスト"/>
        <xdr:cNvSpPr txBox="1"/>
      </xdr:nvSpPr>
      <xdr:spPr>
        <a:xfrm>
          <a:off x="16370300"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10589</xdr:rowOff>
    </xdr:from>
    <xdr:to>
      <xdr:col>81</xdr:col>
      <xdr:colOff>101600</xdr:colOff>
      <xdr:row>96</xdr:row>
      <xdr:rowOff>112189</xdr:rowOff>
    </xdr:to>
    <xdr:sp macro="" textlink="">
      <xdr:nvSpPr>
        <xdr:cNvPr id="724" name="楕円 723"/>
        <xdr:cNvSpPr/>
      </xdr:nvSpPr>
      <xdr:spPr>
        <a:xfrm>
          <a:off x="15430500" y="1646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103316</xdr:rowOff>
    </xdr:from>
    <xdr:ext cx="534377" cy="259045"/>
    <xdr:sp macro="" textlink="">
      <xdr:nvSpPr>
        <xdr:cNvPr id="725" name="テキスト ボックス 724"/>
        <xdr:cNvSpPr txBox="1"/>
      </xdr:nvSpPr>
      <xdr:spPr>
        <a:xfrm>
          <a:off x="15214111" y="1656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13528</xdr:rowOff>
    </xdr:from>
    <xdr:to>
      <xdr:col>76</xdr:col>
      <xdr:colOff>165100</xdr:colOff>
      <xdr:row>96</xdr:row>
      <xdr:rowOff>115128</xdr:rowOff>
    </xdr:to>
    <xdr:sp macro="" textlink="">
      <xdr:nvSpPr>
        <xdr:cNvPr id="726" name="楕円 725"/>
        <xdr:cNvSpPr/>
      </xdr:nvSpPr>
      <xdr:spPr>
        <a:xfrm>
          <a:off x="14541500" y="164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106255</xdr:rowOff>
    </xdr:from>
    <xdr:ext cx="534377" cy="259045"/>
    <xdr:sp macro="" textlink="">
      <xdr:nvSpPr>
        <xdr:cNvPr id="727" name="テキスト ボックス 726"/>
        <xdr:cNvSpPr txBox="1"/>
      </xdr:nvSpPr>
      <xdr:spPr>
        <a:xfrm>
          <a:off x="14325111" y="165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7779</xdr:rowOff>
    </xdr:from>
    <xdr:to>
      <xdr:col>72</xdr:col>
      <xdr:colOff>38100</xdr:colOff>
      <xdr:row>96</xdr:row>
      <xdr:rowOff>109379</xdr:rowOff>
    </xdr:to>
    <xdr:sp macro="" textlink="">
      <xdr:nvSpPr>
        <xdr:cNvPr id="728" name="楕円 727"/>
        <xdr:cNvSpPr/>
      </xdr:nvSpPr>
      <xdr:spPr>
        <a:xfrm>
          <a:off x="13652500" y="164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100506</xdr:rowOff>
    </xdr:from>
    <xdr:ext cx="534377" cy="259045"/>
    <xdr:sp macro="" textlink="">
      <xdr:nvSpPr>
        <xdr:cNvPr id="729" name="テキスト ボックス 728"/>
        <xdr:cNvSpPr txBox="1"/>
      </xdr:nvSpPr>
      <xdr:spPr>
        <a:xfrm>
          <a:off x="13436111" y="165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14998</xdr:rowOff>
    </xdr:from>
    <xdr:to>
      <xdr:col>67</xdr:col>
      <xdr:colOff>101600</xdr:colOff>
      <xdr:row>96</xdr:row>
      <xdr:rowOff>116598</xdr:rowOff>
    </xdr:to>
    <xdr:sp macro="" textlink="">
      <xdr:nvSpPr>
        <xdr:cNvPr id="730" name="楕円 729"/>
        <xdr:cNvSpPr/>
      </xdr:nvSpPr>
      <xdr:spPr>
        <a:xfrm>
          <a:off x="12763500" y="164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107725</xdr:rowOff>
    </xdr:from>
    <xdr:ext cx="534377" cy="259045"/>
    <xdr:sp macro="" textlink="">
      <xdr:nvSpPr>
        <xdr:cNvPr id="731" name="テキスト ボックス 730"/>
        <xdr:cNvSpPr txBox="1"/>
      </xdr:nvSpPr>
      <xdr:spPr>
        <a:xfrm>
          <a:off x="12547111" y="165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5" name="直線コネクタ 754"/>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58" name="諸支出金最大値テキスト"/>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59" name="直線コネクタ 758"/>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1" name="諸支出金平均値テキスト"/>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2" name="フローチャート: 判断 761"/>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4" name="フローチャート: 判断 763"/>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65" name="テキスト ボックス 764"/>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67" name="フローチャート: 判断 766"/>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68" name="テキスト ボックス 767"/>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0" name="フローチャート: 判断 769"/>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1" name="テキスト ボックス 770"/>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2" name="フローチャート: 判断 771"/>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3" name="テキスト ボックス 772"/>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消防費は、住民一人あたり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14,018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1,848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円の減）となっており、類似団体内では高コストである。前年度比コスト減の要因としては、同報無線デジタル化工事の完了に伴い前年度比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億円減となったことが挙げられる。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教育費は、住民一人あたり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96,760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8,378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円の増）となっており、類似団体内では高コストである。前年度比コスト増の要因としては、市民音楽ホール整備事業に伴い前年度比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39</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億円増となったことが挙げられる。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138,638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7,964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円の増）となっており、類似団体内では最もコストが低い。前年度比コスト増の要因としては、幼児教育・保育無償化に伴う特定教育・保育運営事業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13</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億円の増、給付件数増に伴う障害者介護給付等事業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9</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億円の増などが挙げられる。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農林水産業費は、住民一人あたり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9,311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1,255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円の増）となっており、類似団体内では高コストである。前年度比コスト増の要因としては、施設整備等支援事業に伴い前年度比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22.4</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億円増となったことが挙げられる。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総務費は、住民一人あたり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134,363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105,586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円の増）となっており、類似団体内では中位である。前年度比コスト増の要因としては、特別定額給付金事業に伴い前年度比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799</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億円増となったことが挙げられる。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財政調整基金残高は前年比</a:t>
          </a:r>
          <a:r>
            <a:rPr kumimoji="1" lang="en-US" altLang="ja-JP" sz="1400">
              <a:solidFill>
                <a:schemeClr val="tx1"/>
              </a:solidFill>
              <a:latin typeface="ＭＳ ゴシック" pitchFamily="49" charset="-128"/>
              <a:ea typeface="ＭＳ ゴシック" pitchFamily="49" charset="-128"/>
            </a:rPr>
            <a:t>7</a:t>
          </a:r>
          <a:r>
            <a:rPr kumimoji="1" lang="ja-JP" altLang="en-US" sz="1400">
              <a:solidFill>
                <a:schemeClr val="tx1"/>
              </a:solidFill>
              <a:latin typeface="ＭＳ ゴシック" pitchFamily="49" charset="-128"/>
              <a:ea typeface="ＭＳ ゴシック" pitchFamily="49" charset="-128"/>
            </a:rPr>
            <a:t>億円減の</a:t>
          </a:r>
          <a:r>
            <a:rPr kumimoji="1" lang="en-US" altLang="ja-JP" sz="1400">
              <a:solidFill>
                <a:schemeClr val="tx1"/>
              </a:solidFill>
              <a:latin typeface="ＭＳ ゴシック" pitchFamily="49" charset="-128"/>
              <a:ea typeface="ＭＳ ゴシック" pitchFamily="49" charset="-128"/>
            </a:rPr>
            <a:t>108</a:t>
          </a:r>
          <a:r>
            <a:rPr kumimoji="1" lang="ja-JP" altLang="en-US" sz="1400">
              <a:solidFill>
                <a:schemeClr val="tx1"/>
              </a:solidFill>
              <a:latin typeface="ＭＳ ゴシック" pitchFamily="49" charset="-128"/>
              <a:ea typeface="ＭＳ ゴシック" pitchFamily="49" charset="-128"/>
            </a:rPr>
            <a:t>億円であり、標準財政規模比においては</a:t>
          </a:r>
          <a:r>
            <a:rPr kumimoji="1" lang="en-US" altLang="ja-JP" sz="1400">
              <a:solidFill>
                <a:schemeClr val="tx1"/>
              </a:solidFill>
              <a:latin typeface="ＭＳ ゴシック" pitchFamily="49" charset="-128"/>
              <a:ea typeface="ＭＳ ゴシック" pitchFamily="49" charset="-128"/>
            </a:rPr>
            <a:t>0.44</a:t>
          </a:r>
          <a:r>
            <a:rPr kumimoji="1" lang="ja-JP" altLang="en-US" sz="1400">
              <a:solidFill>
                <a:schemeClr val="tx1"/>
              </a:solidFill>
              <a:latin typeface="ＭＳ ゴシック" pitchFamily="49" charset="-128"/>
              <a:ea typeface="ＭＳ ゴシック" pitchFamily="49" charset="-128"/>
            </a:rPr>
            <a:t>ポイント低下した。実質単年度収支は</a:t>
          </a:r>
          <a:r>
            <a:rPr kumimoji="1" lang="en-US" altLang="ja-JP" sz="1400">
              <a:solidFill>
                <a:schemeClr val="tx1"/>
              </a:solidFill>
              <a:latin typeface="ＭＳ ゴシック" pitchFamily="49" charset="-128"/>
              <a:ea typeface="ＭＳ ゴシック" pitchFamily="49" charset="-128"/>
            </a:rPr>
            <a:t>5</a:t>
          </a:r>
          <a:r>
            <a:rPr kumimoji="1" lang="ja-JP" altLang="en-US" sz="1400">
              <a:solidFill>
                <a:schemeClr val="tx1"/>
              </a:solidFill>
              <a:latin typeface="ＭＳ ゴシック" pitchFamily="49" charset="-128"/>
              <a:ea typeface="ＭＳ ゴシック" pitchFamily="49" charset="-128"/>
            </a:rPr>
            <a:t>年連続の赤字で、比率は</a:t>
          </a:r>
          <a:r>
            <a:rPr kumimoji="1" lang="en-US" altLang="ja-JP" sz="1400">
              <a:solidFill>
                <a:schemeClr val="tx1"/>
              </a:solidFill>
              <a:latin typeface="ＭＳ ゴシック" pitchFamily="49" charset="-128"/>
              <a:ea typeface="ＭＳ ゴシック" pitchFamily="49" charset="-128"/>
            </a:rPr>
            <a:t>1.65</a:t>
          </a:r>
          <a:r>
            <a:rPr kumimoji="1" lang="ja-JP" altLang="en-US" sz="1400">
              <a:solidFill>
                <a:schemeClr val="tx1"/>
              </a:solidFill>
              <a:latin typeface="ＭＳ ゴシック" pitchFamily="49" charset="-128"/>
              <a:ea typeface="ＭＳ ゴシック" pitchFamily="49" charset="-128"/>
            </a:rPr>
            <a:t>ポイント上昇した。年度により増減はあるが、実質収支は概ね同水準で推移している。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全ての会計において実質赤字額又は資金不足額がないため黒字である。標準財政規模に対する黒字の割合は</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と概ね良好な状態である。今後も、一般会計からの繰入金及び受益者負担の適正化を図るなかで事業ごとに健全な財政運営を行っていく。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451429045</v>
      </c>
      <c r="BO4" s="426"/>
      <c r="BP4" s="426"/>
      <c r="BQ4" s="426"/>
      <c r="BR4" s="426"/>
      <c r="BS4" s="426"/>
      <c r="BT4" s="426"/>
      <c r="BU4" s="427"/>
      <c r="BV4" s="425">
        <v>359322126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v>
      </c>
      <c r="CU4" s="610"/>
      <c r="CV4" s="610"/>
      <c r="CW4" s="610"/>
      <c r="CX4" s="610"/>
      <c r="CY4" s="610"/>
      <c r="CZ4" s="610"/>
      <c r="DA4" s="611"/>
      <c r="DB4" s="609">
        <v>2.8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440426166</v>
      </c>
      <c r="BO5" s="431"/>
      <c r="BP5" s="431"/>
      <c r="BQ5" s="431"/>
      <c r="BR5" s="431"/>
      <c r="BS5" s="431"/>
      <c r="BT5" s="431"/>
      <c r="BU5" s="432"/>
      <c r="BV5" s="430">
        <v>349574500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92.5</v>
      </c>
      <c r="CU5" s="401"/>
      <c r="CV5" s="401"/>
      <c r="CW5" s="401"/>
      <c r="CX5" s="401"/>
      <c r="CY5" s="401"/>
      <c r="CZ5" s="401"/>
      <c r="DA5" s="402"/>
      <c r="DB5" s="400">
        <v>92.7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11002879</v>
      </c>
      <c r="BO6" s="431"/>
      <c r="BP6" s="431"/>
      <c r="BQ6" s="431"/>
      <c r="BR6" s="431"/>
      <c r="BS6" s="431"/>
      <c r="BT6" s="431"/>
      <c r="BU6" s="432"/>
      <c r="BV6" s="430">
        <v>9747626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101.6</v>
      </c>
      <c r="CU6" s="584"/>
      <c r="CV6" s="584"/>
      <c r="CW6" s="584"/>
      <c r="CX6" s="584"/>
      <c r="CY6" s="584"/>
      <c r="CZ6" s="584"/>
      <c r="DA6" s="585"/>
      <c r="DB6" s="583">
        <v>101.4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4522624</v>
      </c>
      <c r="BO7" s="431"/>
      <c r="BP7" s="431"/>
      <c r="BQ7" s="431"/>
      <c r="BR7" s="431"/>
      <c r="BS7" s="431"/>
      <c r="BT7" s="431"/>
      <c r="BU7" s="432"/>
      <c r="BV7" s="430">
        <v>3808367</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216033868</v>
      </c>
      <c r="CU7" s="431"/>
      <c r="CV7" s="431"/>
      <c r="CW7" s="431"/>
      <c r="CX7" s="431"/>
      <c r="CY7" s="431"/>
      <c r="CZ7" s="431"/>
      <c r="DA7" s="432"/>
      <c r="DB7" s="430">
        <v>213100289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6480255</v>
      </c>
      <c r="BO8" s="431"/>
      <c r="BP8" s="431"/>
      <c r="BQ8" s="431"/>
      <c r="BR8" s="431"/>
      <c r="BS8" s="431"/>
      <c r="BT8" s="431"/>
      <c r="BU8" s="432"/>
      <c r="BV8" s="430">
        <v>5939259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0.87</v>
      </c>
      <c r="CU8" s="544"/>
      <c r="CV8" s="544"/>
      <c r="CW8" s="544"/>
      <c r="CX8" s="544"/>
      <c r="CY8" s="544"/>
      <c r="CZ8" s="544"/>
      <c r="DA8" s="545"/>
      <c r="DB8" s="543">
        <v>0.87</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790718</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540996</v>
      </c>
      <c r="BO9" s="431"/>
      <c r="BP9" s="431"/>
      <c r="BQ9" s="431"/>
      <c r="BR9" s="431"/>
      <c r="BS9" s="431"/>
      <c r="BT9" s="431"/>
      <c r="BU9" s="432"/>
      <c r="BV9" s="430">
        <v>-86076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14.8</v>
      </c>
      <c r="CU9" s="401"/>
      <c r="CV9" s="401"/>
      <c r="CW9" s="401"/>
      <c r="CX9" s="401"/>
      <c r="CY9" s="401"/>
      <c r="CZ9" s="401"/>
      <c r="DA9" s="402"/>
      <c r="DB9" s="400">
        <v>14.9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797980</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116</v>
      </c>
      <c r="AV10" s="488"/>
      <c r="AW10" s="488"/>
      <c r="AX10" s="488"/>
      <c r="AY10" s="410" t="s">
        <v>121</v>
      </c>
      <c r="AZ10" s="411"/>
      <c r="BA10" s="411"/>
      <c r="BB10" s="411"/>
      <c r="BC10" s="411"/>
      <c r="BD10" s="411"/>
      <c r="BE10" s="411"/>
      <c r="BF10" s="411"/>
      <c r="BG10" s="411"/>
      <c r="BH10" s="411"/>
      <c r="BI10" s="411"/>
      <c r="BJ10" s="411"/>
      <c r="BK10" s="411"/>
      <c r="BL10" s="411"/>
      <c r="BM10" s="412"/>
      <c r="BN10" s="430">
        <v>3020716</v>
      </c>
      <c r="BO10" s="431"/>
      <c r="BP10" s="431"/>
      <c r="BQ10" s="431"/>
      <c r="BR10" s="431"/>
      <c r="BS10" s="431"/>
      <c r="BT10" s="431"/>
      <c r="BU10" s="432"/>
      <c r="BV10" s="430">
        <v>21250</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116</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20000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799966</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94</v>
      </c>
      <c r="AV12" s="488"/>
      <c r="AW12" s="488"/>
      <c r="AX12" s="488"/>
      <c r="AY12" s="410" t="s">
        <v>134</v>
      </c>
      <c r="AZ12" s="411"/>
      <c r="BA12" s="411"/>
      <c r="BB12" s="411"/>
      <c r="BC12" s="411"/>
      <c r="BD12" s="411"/>
      <c r="BE12" s="411"/>
      <c r="BF12" s="411"/>
      <c r="BG12" s="411"/>
      <c r="BH12" s="411"/>
      <c r="BI12" s="411"/>
      <c r="BJ12" s="411"/>
      <c r="BK12" s="411"/>
      <c r="BL12" s="411"/>
      <c r="BM12" s="412"/>
      <c r="BN12" s="430">
        <v>3800000</v>
      </c>
      <c r="BO12" s="431"/>
      <c r="BP12" s="431"/>
      <c r="BQ12" s="431"/>
      <c r="BR12" s="431"/>
      <c r="BS12" s="431"/>
      <c r="BT12" s="431"/>
      <c r="BU12" s="432"/>
      <c r="BV12" s="430">
        <v>3700000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774416</v>
      </c>
      <c r="S13" s="534"/>
      <c r="T13" s="534"/>
      <c r="U13" s="534"/>
      <c r="V13" s="535"/>
      <c r="W13" s="521" t="s">
        <v>137</v>
      </c>
      <c r="X13" s="443"/>
      <c r="Y13" s="443"/>
      <c r="Z13" s="443"/>
      <c r="AA13" s="443"/>
      <c r="AB13" s="444"/>
      <c r="AC13" s="406">
        <v>15563</v>
      </c>
      <c r="AD13" s="407"/>
      <c r="AE13" s="407"/>
      <c r="AF13" s="407"/>
      <c r="AG13" s="408"/>
      <c r="AH13" s="406">
        <v>16679</v>
      </c>
      <c r="AI13" s="407"/>
      <c r="AJ13" s="407"/>
      <c r="AK13" s="407"/>
      <c r="AL13" s="409"/>
      <c r="AM13" s="499" t="s">
        <v>138</v>
      </c>
      <c r="AN13" s="404"/>
      <c r="AO13" s="404"/>
      <c r="AP13" s="404"/>
      <c r="AQ13" s="404"/>
      <c r="AR13" s="404"/>
      <c r="AS13" s="404"/>
      <c r="AT13" s="405"/>
      <c r="AU13" s="487" t="s">
        <v>116</v>
      </c>
      <c r="AV13" s="488"/>
      <c r="AW13" s="488"/>
      <c r="AX13" s="488"/>
      <c r="AY13" s="410" t="s">
        <v>139</v>
      </c>
      <c r="AZ13" s="411"/>
      <c r="BA13" s="411"/>
      <c r="BB13" s="411"/>
      <c r="BC13" s="411"/>
      <c r="BD13" s="411"/>
      <c r="BE13" s="411"/>
      <c r="BF13" s="411"/>
      <c r="BG13" s="411"/>
      <c r="BH13" s="411"/>
      <c r="BI13" s="411"/>
      <c r="BJ13" s="411"/>
      <c r="BK13" s="411"/>
      <c r="BL13" s="411"/>
      <c r="BM13" s="412"/>
      <c r="BN13" s="430">
        <v>-238288</v>
      </c>
      <c r="BO13" s="431"/>
      <c r="BP13" s="431"/>
      <c r="BQ13" s="431"/>
      <c r="BR13" s="431"/>
      <c r="BS13" s="431"/>
      <c r="BT13" s="431"/>
      <c r="BU13" s="432"/>
      <c r="BV13" s="430">
        <v>-3744826</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5.0999999999999996</v>
      </c>
      <c r="CU13" s="401"/>
      <c r="CV13" s="401"/>
      <c r="CW13" s="401"/>
      <c r="CX13" s="401"/>
      <c r="CY13" s="401"/>
      <c r="CZ13" s="401"/>
      <c r="DA13" s="402"/>
      <c r="DB13" s="400">
        <v>5.5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802527</v>
      </c>
      <c r="S14" s="534"/>
      <c r="T14" s="534"/>
      <c r="U14" s="534"/>
      <c r="V14" s="535"/>
      <c r="W14" s="536"/>
      <c r="X14" s="446"/>
      <c r="Y14" s="446"/>
      <c r="Z14" s="446"/>
      <c r="AA14" s="446"/>
      <c r="AB14" s="447"/>
      <c r="AC14" s="526">
        <v>4</v>
      </c>
      <c r="AD14" s="527"/>
      <c r="AE14" s="527"/>
      <c r="AF14" s="527"/>
      <c r="AG14" s="528"/>
      <c r="AH14" s="526">
        <v>4.3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t="s">
        <v>143</v>
      </c>
      <c r="CU14" s="538"/>
      <c r="CV14" s="538"/>
      <c r="CW14" s="538"/>
      <c r="CX14" s="538"/>
      <c r="CY14" s="538"/>
      <c r="CZ14" s="538"/>
      <c r="DA14" s="539"/>
      <c r="DB14" s="537" t="s">
        <v>144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776887</v>
      </c>
      <c r="S15" s="534"/>
      <c r="T15" s="534"/>
      <c r="U15" s="534"/>
      <c r="V15" s="535"/>
      <c r="W15" s="521" t="s">
        <v>146</v>
      </c>
      <c r="X15" s="443"/>
      <c r="Y15" s="443"/>
      <c r="Z15" s="443"/>
      <c r="AA15" s="443"/>
      <c r="AB15" s="444"/>
      <c r="AC15" s="406">
        <v>134582</v>
      </c>
      <c r="AD15" s="407"/>
      <c r="AE15" s="407"/>
      <c r="AF15" s="407"/>
      <c r="AG15" s="408"/>
      <c r="AH15" s="406">
        <v>137287</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140594355</v>
      </c>
      <c r="BO15" s="426"/>
      <c r="BP15" s="426"/>
      <c r="BQ15" s="426"/>
      <c r="BR15" s="426"/>
      <c r="BS15" s="426"/>
      <c r="BT15" s="426"/>
      <c r="BU15" s="427"/>
      <c r="BV15" s="425">
        <v>138706949</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34.4</v>
      </c>
      <c r="AD16" s="527"/>
      <c r="AE16" s="527"/>
      <c r="AF16" s="527"/>
      <c r="AG16" s="528"/>
      <c r="AH16" s="526">
        <v>35.200000000000003</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163058161</v>
      </c>
      <c r="BO16" s="431"/>
      <c r="BP16" s="431"/>
      <c r="BQ16" s="431"/>
      <c r="BR16" s="431"/>
      <c r="BS16" s="431"/>
      <c r="BT16" s="431"/>
      <c r="BU16" s="432"/>
      <c r="BV16" s="430">
        <v>159776978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150</v>
      </c>
      <c r="S17" s="519"/>
      <c r="T17" s="519"/>
      <c r="U17" s="519"/>
      <c r="V17" s="520"/>
      <c r="W17" s="521" t="s">
        <v>153</v>
      </c>
      <c r="X17" s="443"/>
      <c r="Y17" s="443"/>
      <c r="Z17" s="443"/>
      <c r="AA17" s="443"/>
      <c r="AB17" s="444"/>
      <c r="AC17" s="406">
        <v>240799</v>
      </c>
      <c r="AD17" s="407"/>
      <c r="AE17" s="407"/>
      <c r="AF17" s="407"/>
      <c r="AG17" s="408"/>
      <c r="AH17" s="406">
        <v>236259</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175316506</v>
      </c>
      <c r="BO17" s="431"/>
      <c r="BP17" s="431"/>
      <c r="BQ17" s="431"/>
      <c r="BR17" s="431"/>
      <c r="BS17" s="431"/>
      <c r="BT17" s="431"/>
      <c r="BU17" s="432"/>
      <c r="BV17" s="430">
        <v>173970900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1558.06</v>
      </c>
      <c r="M18" s="495"/>
      <c r="N18" s="495"/>
      <c r="O18" s="495"/>
      <c r="P18" s="495"/>
      <c r="Q18" s="495"/>
      <c r="R18" s="496"/>
      <c r="S18" s="496"/>
      <c r="T18" s="496"/>
      <c r="U18" s="496"/>
      <c r="V18" s="497"/>
      <c r="W18" s="511"/>
      <c r="X18" s="512"/>
      <c r="Y18" s="512"/>
      <c r="Z18" s="512"/>
      <c r="AA18" s="512"/>
      <c r="AB18" s="522"/>
      <c r="AC18" s="394">
        <v>61.6</v>
      </c>
      <c r="AD18" s="395"/>
      <c r="AE18" s="395"/>
      <c r="AF18" s="395"/>
      <c r="AG18" s="498"/>
      <c r="AH18" s="394">
        <v>60.5</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199806867</v>
      </c>
      <c r="BO18" s="431"/>
      <c r="BP18" s="431"/>
      <c r="BQ18" s="431"/>
      <c r="BR18" s="431"/>
      <c r="BS18" s="431"/>
      <c r="BT18" s="431"/>
      <c r="BU18" s="432"/>
      <c r="BV18" s="430">
        <v>197694112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508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250448038</v>
      </c>
      <c r="BO19" s="431"/>
      <c r="BP19" s="431"/>
      <c r="BQ19" s="431"/>
      <c r="BR19" s="431"/>
      <c r="BS19" s="431"/>
      <c r="BT19" s="431"/>
      <c r="BU19" s="432"/>
      <c r="BV19" s="430">
        <v>247225549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320749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257561033</v>
      </c>
      <c r="BO23" s="431"/>
      <c r="BP23" s="431"/>
      <c r="BQ23" s="431"/>
      <c r="BR23" s="431"/>
      <c r="BS23" s="431"/>
      <c r="BT23" s="431"/>
      <c r="BU23" s="432"/>
      <c r="BV23" s="430">
        <v>255172769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12770</v>
      </c>
      <c r="R24" s="407"/>
      <c r="S24" s="407"/>
      <c r="T24" s="407"/>
      <c r="U24" s="407"/>
      <c r="V24" s="408"/>
      <c r="W24" s="472"/>
      <c r="X24" s="463"/>
      <c r="Y24" s="464"/>
      <c r="Z24" s="403" t="s">
        <v>169</v>
      </c>
      <c r="AA24" s="404"/>
      <c r="AB24" s="404"/>
      <c r="AC24" s="404"/>
      <c r="AD24" s="404"/>
      <c r="AE24" s="404"/>
      <c r="AF24" s="404"/>
      <c r="AG24" s="405"/>
      <c r="AH24" s="406">
        <v>4432</v>
      </c>
      <c r="AI24" s="407"/>
      <c r="AJ24" s="407"/>
      <c r="AK24" s="407"/>
      <c r="AL24" s="408"/>
      <c r="AM24" s="406">
        <v>14350816</v>
      </c>
      <c r="AN24" s="407"/>
      <c r="AO24" s="407"/>
      <c r="AP24" s="407"/>
      <c r="AQ24" s="407"/>
      <c r="AR24" s="408"/>
      <c r="AS24" s="406">
        <v>3238</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51518692</v>
      </c>
      <c r="BO24" s="431"/>
      <c r="BP24" s="431"/>
      <c r="BQ24" s="431"/>
      <c r="BR24" s="431"/>
      <c r="BS24" s="431"/>
      <c r="BT24" s="431"/>
      <c r="BU24" s="432"/>
      <c r="BV24" s="430">
        <v>57409962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3</v>
      </c>
      <c r="M25" s="407"/>
      <c r="N25" s="407"/>
      <c r="O25" s="407"/>
      <c r="P25" s="408"/>
      <c r="Q25" s="406">
        <v>9280</v>
      </c>
      <c r="R25" s="407"/>
      <c r="S25" s="407"/>
      <c r="T25" s="407"/>
      <c r="U25" s="407"/>
      <c r="V25" s="408"/>
      <c r="W25" s="472"/>
      <c r="X25" s="463"/>
      <c r="Y25" s="464"/>
      <c r="Z25" s="403" t="s">
        <v>172</v>
      </c>
      <c r="AA25" s="404"/>
      <c r="AB25" s="404"/>
      <c r="AC25" s="404"/>
      <c r="AD25" s="404"/>
      <c r="AE25" s="404"/>
      <c r="AF25" s="404"/>
      <c r="AG25" s="405"/>
      <c r="AH25" s="406">
        <v>883</v>
      </c>
      <c r="AI25" s="407"/>
      <c r="AJ25" s="407"/>
      <c r="AK25" s="407"/>
      <c r="AL25" s="408"/>
      <c r="AM25" s="406">
        <v>2738183</v>
      </c>
      <c r="AN25" s="407"/>
      <c r="AO25" s="407"/>
      <c r="AP25" s="407"/>
      <c r="AQ25" s="407"/>
      <c r="AR25" s="408"/>
      <c r="AS25" s="406">
        <v>3101</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131827404</v>
      </c>
      <c r="BO25" s="426"/>
      <c r="BP25" s="426"/>
      <c r="BQ25" s="426"/>
      <c r="BR25" s="426"/>
      <c r="BS25" s="426"/>
      <c r="BT25" s="426"/>
      <c r="BU25" s="427"/>
      <c r="BV25" s="425">
        <v>137076213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7660</v>
      </c>
      <c r="R26" s="407"/>
      <c r="S26" s="407"/>
      <c r="T26" s="407"/>
      <c r="U26" s="407"/>
      <c r="V26" s="408"/>
      <c r="W26" s="472"/>
      <c r="X26" s="463"/>
      <c r="Y26" s="464"/>
      <c r="Z26" s="403" t="s">
        <v>175</v>
      </c>
      <c r="AA26" s="485"/>
      <c r="AB26" s="485"/>
      <c r="AC26" s="485"/>
      <c r="AD26" s="485"/>
      <c r="AE26" s="485"/>
      <c r="AF26" s="485"/>
      <c r="AG26" s="486"/>
      <c r="AH26" s="406">
        <v>181</v>
      </c>
      <c r="AI26" s="407"/>
      <c r="AJ26" s="407"/>
      <c r="AK26" s="407"/>
      <c r="AL26" s="408"/>
      <c r="AM26" s="406">
        <v>647075</v>
      </c>
      <c r="AN26" s="407"/>
      <c r="AO26" s="407"/>
      <c r="AP26" s="407"/>
      <c r="AQ26" s="407"/>
      <c r="AR26" s="408"/>
      <c r="AS26" s="406">
        <v>3575</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v>2767974</v>
      </c>
      <c r="BO26" s="431"/>
      <c r="BP26" s="431"/>
      <c r="BQ26" s="431"/>
      <c r="BR26" s="431"/>
      <c r="BS26" s="431"/>
      <c r="BT26" s="431"/>
      <c r="BU26" s="432"/>
      <c r="BV26" s="430">
        <v>2780276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8030</v>
      </c>
      <c r="R27" s="407"/>
      <c r="S27" s="407"/>
      <c r="T27" s="407"/>
      <c r="U27" s="407"/>
      <c r="V27" s="408"/>
      <c r="W27" s="472"/>
      <c r="X27" s="463"/>
      <c r="Y27" s="464"/>
      <c r="Z27" s="403" t="s">
        <v>178</v>
      </c>
      <c r="AA27" s="404"/>
      <c r="AB27" s="404"/>
      <c r="AC27" s="404"/>
      <c r="AD27" s="404"/>
      <c r="AE27" s="404"/>
      <c r="AF27" s="404"/>
      <c r="AG27" s="405"/>
      <c r="AH27" s="406">
        <v>3949</v>
      </c>
      <c r="AI27" s="407"/>
      <c r="AJ27" s="407"/>
      <c r="AK27" s="407"/>
      <c r="AL27" s="408"/>
      <c r="AM27" s="406">
        <v>14188036</v>
      </c>
      <c r="AN27" s="407"/>
      <c r="AO27" s="407"/>
      <c r="AP27" s="407"/>
      <c r="AQ27" s="407"/>
      <c r="AR27" s="408"/>
      <c r="AS27" s="406">
        <v>3593</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1008485</v>
      </c>
      <c r="BO27" s="434"/>
      <c r="BP27" s="434"/>
      <c r="BQ27" s="434"/>
      <c r="BR27" s="434"/>
      <c r="BS27" s="434"/>
      <c r="BT27" s="434"/>
      <c r="BU27" s="435"/>
      <c r="BV27" s="433">
        <v>1008477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7170</v>
      </c>
      <c r="R28" s="407"/>
      <c r="S28" s="407"/>
      <c r="T28" s="407"/>
      <c r="U28" s="407"/>
      <c r="V28" s="408"/>
      <c r="W28" s="472"/>
      <c r="X28" s="463"/>
      <c r="Y28" s="464"/>
      <c r="Z28" s="403" t="s">
        <v>181</v>
      </c>
      <c r="AA28" s="404"/>
      <c r="AB28" s="404"/>
      <c r="AC28" s="404"/>
      <c r="AD28" s="404"/>
      <c r="AE28" s="404"/>
      <c r="AF28" s="404"/>
      <c r="AG28" s="405"/>
      <c r="AH28" s="406">
        <v>283</v>
      </c>
      <c r="AI28" s="407"/>
      <c r="AJ28" s="407"/>
      <c r="AK28" s="407"/>
      <c r="AL28" s="408"/>
      <c r="AM28" s="406">
        <v>840793</v>
      </c>
      <c r="AN28" s="407"/>
      <c r="AO28" s="407"/>
      <c r="AP28" s="407"/>
      <c r="AQ28" s="407"/>
      <c r="AR28" s="408"/>
      <c r="AS28" s="406">
        <v>2971</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10766632</v>
      </c>
      <c r="BO28" s="426"/>
      <c r="BP28" s="426"/>
      <c r="BQ28" s="426"/>
      <c r="BR28" s="426"/>
      <c r="BS28" s="426"/>
      <c r="BT28" s="426"/>
      <c r="BU28" s="427"/>
      <c r="BV28" s="425">
        <v>11545916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44</v>
      </c>
      <c r="M29" s="407"/>
      <c r="N29" s="407"/>
      <c r="O29" s="407"/>
      <c r="P29" s="408"/>
      <c r="Q29" s="406">
        <v>6480</v>
      </c>
      <c r="R29" s="407"/>
      <c r="S29" s="407"/>
      <c r="T29" s="407"/>
      <c r="U29" s="407"/>
      <c r="V29" s="408"/>
      <c r="W29" s="473"/>
      <c r="X29" s="474"/>
      <c r="Y29" s="475"/>
      <c r="Z29" s="403" t="s">
        <v>184</v>
      </c>
      <c r="AA29" s="404"/>
      <c r="AB29" s="404"/>
      <c r="AC29" s="404"/>
      <c r="AD29" s="404"/>
      <c r="AE29" s="404"/>
      <c r="AF29" s="404"/>
      <c r="AG29" s="405"/>
      <c r="AH29" s="406">
        <v>8664</v>
      </c>
      <c r="AI29" s="407"/>
      <c r="AJ29" s="407"/>
      <c r="AK29" s="407"/>
      <c r="AL29" s="408"/>
      <c r="AM29" s="406">
        <v>29379645</v>
      </c>
      <c r="AN29" s="407"/>
      <c r="AO29" s="407"/>
      <c r="AP29" s="407"/>
      <c r="AQ29" s="407"/>
      <c r="AR29" s="408"/>
      <c r="AS29" s="406">
        <v>3391</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590429</v>
      </c>
      <c r="BO29" s="431"/>
      <c r="BP29" s="431"/>
      <c r="BQ29" s="431"/>
      <c r="BR29" s="431"/>
      <c r="BS29" s="431"/>
      <c r="BT29" s="431"/>
      <c r="BU29" s="432"/>
      <c r="BV29" s="430">
        <v>1010383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100.2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31526103</v>
      </c>
      <c r="BO30" s="434"/>
      <c r="BP30" s="434"/>
      <c r="BQ30" s="434"/>
      <c r="BR30" s="434"/>
      <c r="BS30" s="434"/>
      <c r="BT30" s="434"/>
      <c r="BU30" s="435"/>
      <c r="BV30" s="433">
        <v>32845769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201</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7</v>
      </c>
      <c r="V34" s="389"/>
      <c r="W34" s="388" t="str">
        <f>IF('各会計、関係団体の財政状況及び健全化判断比率'!B28="","",'各会計、関係団体の財政状況及び健全化判断比率'!B28)</f>
        <v>国民健康保険事業</v>
      </c>
      <c r="X34" s="388"/>
      <c r="Y34" s="388"/>
      <c r="Z34" s="388"/>
      <c r="AA34" s="388"/>
      <c r="AB34" s="388"/>
      <c r="AC34" s="388"/>
      <c r="AD34" s="388"/>
      <c r="AE34" s="388"/>
      <c r="AF34" s="388"/>
      <c r="AG34" s="388"/>
      <c r="AH34" s="388"/>
      <c r="AI34" s="388"/>
      <c r="AJ34" s="388"/>
      <c r="AK34" s="388"/>
      <c r="AL34" s="214"/>
      <c r="AM34" s="389">
        <f>IF(AO34="","",MAX(C34:D43,U34:V43)+1)</f>
        <v>12</v>
      </c>
      <c r="AN34" s="389"/>
      <c r="AO34" s="388" t="str">
        <f>IF('各会計、関係団体の財政状況及び健全化判断比率'!B33="","",'各会計、関係団体の財政状況及び健全化判断比率'!B33)</f>
        <v>病院事業</v>
      </c>
      <c r="AP34" s="388"/>
      <c r="AQ34" s="388"/>
      <c r="AR34" s="388"/>
      <c r="AS34" s="388"/>
      <c r="AT34" s="388"/>
      <c r="AU34" s="388"/>
      <c r="AV34" s="388"/>
      <c r="AW34" s="388"/>
      <c r="AX34" s="388"/>
      <c r="AY34" s="388"/>
      <c r="AZ34" s="388"/>
      <c r="BA34" s="388"/>
      <c r="BB34" s="388"/>
      <c r="BC34" s="388"/>
      <c r="BD34" s="214"/>
      <c r="BE34" s="389">
        <f>IF(BG34="","",MAX(C34:D43,U34:V43,AM34:AN43)+1)</f>
        <v>15</v>
      </c>
      <c r="BF34" s="389"/>
      <c r="BG34" s="388" t="str">
        <f>IF('各会計、関係団体の財政状況及び健全化判断比率'!B36="","",'各会計、関係団体の財政状況及び健全化判断比率'!B36)</f>
        <v>と畜場・市場事業</v>
      </c>
      <c r="BH34" s="388"/>
      <c r="BI34" s="388"/>
      <c r="BJ34" s="388"/>
      <c r="BK34" s="388"/>
      <c r="BL34" s="388"/>
      <c r="BM34" s="388"/>
      <c r="BN34" s="388"/>
      <c r="BO34" s="388"/>
      <c r="BP34" s="388"/>
      <c r="BQ34" s="388"/>
      <c r="BR34" s="388"/>
      <c r="BS34" s="388"/>
      <c r="BT34" s="388"/>
      <c r="BU34" s="388"/>
      <c r="BV34" s="214"/>
      <c r="BW34" s="389">
        <f>IF(BY34="","",MAX(C34:D43,U34:V43,AM34:AN43,BE34:BF43)+1)</f>
        <v>18</v>
      </c>
      <c r="BX34" s="389"/>
      <c r="BY34" s="388" t="str">
        <f>IF('各会計、関係団体の財政状況及び健全化判断比率'!B68="","",'各会計、関係団体の財政状況及び健全化判断比率'!B68)</f>
        <v>浜名湖競艇企業団</v>
      </c>
      <c r="BZ34" s="388"/>
      <c r="CA34" s="388"/>
      <c r="CB34" s="388"/>
      <c r="CC34" s="388"/>
      <c r="CD34" s="388"/>
      <c r="CE34" s="388"/>
      <c r="CF34" s="388"/>
      <c r="CG34" s="388"/>
      <c r="CH34" s="388"/>
      <c r="CI34" s="388"/>
      <c r="CJ34" s="388"/>
      <c r="CK34" s="388"/>
      <c r="CL34" s="388"/>
      <c r="CM34" s="388"/>
      <c r="CN34" s="214"/>
      <c r="CO34" s="389">
        <f>IF(CQ34="","",MAX(C34:D43,U34:V43,AM34:AN43,BE34:BF43,BW34:BX43)+1)</f>
        <v>24</v>
      </c>
      <c r="CP34" s="389"/>
      <c r="CQ34" s="388" t="str">
        <f>IF('各会計、関係団体の財政状況及び健全化判断比率'!BS7="","",'各会計、関係団体の財政状況及び健全化判断比率'!BS7)</f>
        <v>（公益財団法人）浜松国際交流協会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母子父子寡婦福祉資金貸付事業</v>
      </c>
      <c r="F35" s="388"/>
      <c r="G35" s="388"/>
      <c r="H35" s="388"/>
      <c r="I35" s="388"/>
      <c r="J35" s="388"/>
      <c r="K35" s="388"/>
      <c r="L35" s="388"/>
      <c r="M35" s="388"/>
      <c r="N35" s="388"/>
      <c r="O35" s="388"/>
      <c r="P35" s="388"/>
      <c r="Q35" s="388"/>
      <c r="R35" s="388"/>
      <c r="S35" s="388"/>
      <c r="T35" s="214"/>
      <c r="U35" s="389">
        <f>IF(W35="","",U34+1)</f>
        <v>8</v>
      </c>
      <c r="V35" s="389"/>
      <c r="W35" s="388" t="str">
        <f>IF('各会計、関係団体の財政状況及び健全化判断比率'!B29="","",'各会計、関係団体の財政状況及び健全化判断比率'!B29)</f>
        <v>介護保険事業</v>
      </c>
      <c r="X35" s="388"/>
      <c r="Y35" s="388"/>
      <c r="Z35" s="388"/>
      <c r="AA35" s="388"/>
      <c r="AB35" s="388"/>
      <c r="AC35" s="388"/>
      <c r="AD35" s="388"/>
      <c r="AE35" s="388"/>
      <c r="AF35" s="388"/>
      <c r="AG35" s="388"/>
      <c r="AH35" s="388"/>
      <c r="AI35" s="388"/>
      <c r="AJ35" s="388"/>
      <c r="AK35" s="388"/>
      <c r="AL35" s="214"/>
      <c r="AM35" s="389">
        <f t="shared" ref="AM35:AM43" si="0">IF(AO35="","",AM34+1)</f>
        <v>13</v>
      </c>
      <c r="AN35" s="389"/>
      <c r="AO35" s="388" t="str">
        <f>IF('各会計、関係団体の財政状況及び健全化判断比率'!B34="","",'各会計、関係団体の財政状況及び健全化判断比率'!B34)</f>
        <v>水道事業</v>
      </c>
      <c r="AP35" s="388"/>
      <c r="AQ35" s="388"/>
      <c r="AR35" s="388"/>
      <c r="AS35" s="388"/>
      <c r="AT35" s="388"/>
      <c r="AU35" s="388"/>
      <c r="AV35" s="388"/>
      <c r="AW35" s="388"/>
      <c r="AX35" s="388"/>
      <c r="AY35" s="388"/>
      <c r="AZ35" s="388"/>
      <c r="BA35" s="388"/>
      <c r="BB35" s="388"/>
      <c r="BC35" s="388"/>
      <c r="BD35" s="214"/>
      <c r="BE35" s="389">
        <f t="shared" ref="BE35:BE43" si="1">IF(BG35="","",BE34+1)</f>
        <v>16</v>
      </c>
      <c r="BF35" s="389"/>
      <c r="BG35" s="388" t="str">
        <f>IF('各会計、関係団体の財政状況及び健全化判断比率'!B37="","",'各会計、関係団体の財政状況及び健全化判断比率'!B37)</f>
        <v>農業集落排水事業</v>
      </c>
      <c r="BH35" s="388"/>
      <c r="BI35" s="388"/>
      <c r="BJ35" s="388"/>
      <c r="BK35" s="388"/>
      <c r="BL35" s="388"/>
      <c r="BM35" s="388"/>
      <c r="BN35" s="388"/>
      <c r="BO35" s="388"/>
      <c r="BP35" s="388"/>
      <c r="BQ35" s="388"/>
      <c r="BR35" s="388"/>
      <c r="BS35" s="388"/>
      <c r="BT35" s="388"/>
      <c r="BU35" s="388"/>
      <c r="BV35" s="214"/>
      <c r="BW35" s="389">
        <f t="shared" ref="BW35:BW43" si="2">IF(BY35="","",BW34+1)</f>
        <v>19</v>
      </c>
      <c r="BX35" s="389"/>
      <c r="BY35" s="388" t="str">
        <f>IF('各会計、関係団体の財政状況及び健全化判断比率'!B69="","",'各会計、関係団体の財政状況及び健全化判断比率'!B69)</f>
        <v>養護老人ホームとよおか管理組合</v>
      </c>
      <c r="BZ35" s="388"/>
      <c r="CA35" s="388"/>
      <c r="CB35" s="388"/>
      <c r="CC35" s="388"/>
      <c r="CD35" s="388"/>
      <c r="CE35" s="388"/>
      <c r="CF35" s="388"/>
      <c r="CG35" s="388"/>
      <c r="CH35" s="388"/>
      <c r="CI35" s="388"/>
      <c r="CJ35" s="388"/>
      <c r="CK35" s="388"/>
      <c r="CL35" s="388"/>
      <c r="CM35" s="388"/>
      <c r="CN35" s="214"/>
      <c r="CO35" s="389">
        <f t="shared" ref="CO35:CO43" si="3">IF(CQ35="","",CO34+1)</f>
        <v>25</v>
      </c>
      <c r="CP35" s="389"/>
      <c r="CQ35" s="388" t="str">
        <f>IF('各会計、関係団体の財政状況及び健全化判断比率'!BS8="","",'各会計、関係団体の財政状況及び健全化判断比率'!BS8)</f>
        <v>（公益財団法人）浜松市文化振興財団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公共用地取得事業</v>
      </c>
      <c r="F36" s="388"/>
      <c r="G36" s="388"/>
      <c r="H36" s="388"/>
      <c r="I36" s="388"/>
      <c r="J36" s="388"/>
      <c r="K36" s="388"/>
      <c r="L36" s="388"/>
      <c r="M36" s="388"/>
      <c r="N36" s="388"/>
      <c r="O36" s="388"/>
      <c r="P36" s="388"/>
      <c r="Q36" s="388"/>
      <c r="R36" s="388"/>
      <c r="S36" s="388"/>
      <c r="T36" s="214"/>
      <c r="U36" s="389">
        <f t="shared" ref="U36:U43" si="4">IF(W36="","",U35+1)</f>
        <v>9</v>
      </c>
      <c r="V36" s="389"/>
      <c r="W36" s="388" t="str">
        <f>IF('各会計、関係団体の財政状況及び健全化判断比率'!B30="","",'各会計、関係団体の財政状況及び健全化判断比率'!B30)</f>
        <v>後期高齢者医療事業</v>
      </c>
      <c r="X36" s="388"/>
      <c r="Y36" s="388"/>
      <c r="Z36" s="388"/>
      <c r="AA36" s="388"/>
      <c r="AB36" s="388"/>
      <c r="AC36" s="388"/>
      <c r="AD36" s="388"/>
      <c r="AE36" s="388"/>
      <c r="AF36" s="388"/>
      <c r="AG36" s="388"/>
      <c r="AH36" s="388"/>
      <c r="AI36" s="388"/>
      <c r="AJ36" s="388"/>
      <c r="AK36" s="388"/>
      <c r="AL36" s="214"/>
      <c r="AM36" s="389">
        <f t="shared" si="0"/>
        <v>14</v>
      </c>
      <c r="AN36" s="389"/>
      <c r="AO36" s="388" t="str">
        <f>IF('各会計、関係団体の財政状況及び健全化判断比率'!B35="","",'各会計、関係団体の財政状況及び健全化判断比率'!B35)</f>
        <v>下水道事業</v>
      </c>
      <c r="AP36" s="388"/>
      <c r="AQ36" s="388"/>
      <c r="AR36" s="388"/>
      <c r="AS36" s="388"/>
      <c r="AT36" s="388"/>
      <c r="AU36" s="388"/>
      <c r="AV36" s="388"/>
      <c r="AW36" s="388"/>
      <c r="AX36" s="388"/>
      <c r="AY36" s="388"/>
      <c r="AZ36" s="388"/>
      <c r="BA36" s="388"/>
      <c r="BB36" s="388"/>
      <c r="BC36" s="388"/>
      <c r="BD36" s="214"/>
      <c r="BE36" s="389">
        <f t="shared" si="1"/>
        <v>17</v>
      </c>
      <c r="BF36" s="389"/>
      <c r="BG36" s="388" t="str">
        <f>IF('各会計、関係団体の財政状況及び健全化判断比率'!B38="","",'各会計、関係団体の財政状況及び健全化判断比率'!B38)</f>
        <v>中央卸売市場事業</v>
      </c>
      <c r="BH36" s="388"/>
      <c r="BI36" s="388"/>
      <c r="BJ36" s="388"/>
      <c r="BK36" s="388"/>
      <c r="BL36" s="388"/>
      <c r="BM36" s="388"/>
      <c r="BN36" s="388"/>
      <c r="BO36" s="388"/>
      <c r="BP36" s="388"/>
      <c r="BQ36" s="388"/>
      <c r="BR36" s="388"/>
      <c r="BS36" s="388"/>
      <c r="BT36" s="388"/>
      <c r="BU36" s="388"/>
      <c r="BV36" s="214"/>
      <c r="BW36" s="389">
        <f t="shared" si="2"/>
        <v>20</v>
      </c>
      <c r="BX36" s="389"/>
      <c r="BY36" s="388" t="str">
        <f>IF('各会計、関係団体の財政状況及び健全化判断比率'!B70="","",'各会計、関係団体の財政状況及び健全化判断比率'!B70)</f>
        <v>浜名学園組合</v>
      </c>
      <c r="BZ36" s="388"/>
      <c r="CA36" s="388"/>
      <c r="CB36" s="388"/>
      <c r="CC36" s="388"/>
      <c r="CD36" s="388"/>
      <c r="CE36" s="388"/>
      <c r="CF36" s="388"/>
      <c r="CG36" s="388"/>
      <c r="CH36" s="388"/>
      <c r="CI36" s="388"/>
      <c r="CJ36" s="388"/>
      <c r="CK36" s="388"/>
      <c r="CL36" s="388"/>
      <c r="CM36" s="388"/>
      <c r="CN36" s="214"/>
      <c r="CO36" s="389">
        <f t="shared" si="3"/>
        <v>26</v>
      </c>
      <c r="CP36" s="389"/>
      <c r="CQ36" s="388" t="str">
        <f>IF('各会計、関係団体の財政状況及び健全化判断比率'!BS9="","",'各会計、関係団体の財政状況及び健全化判断比率'!BS9)</f>
        <v>（公益財団法人）浜松市社会福祉協議会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育英事業</v>
      </c>
      <c r="F37" s="388"/>
      <c r="G37" s="388"/>
      <c r="H37" s="388"/>
      <c r="I37" s="388"/>
      <c r="J37" s="388"/>
      <c r="K37" s="388"/>
      <c r="L37" s="388"/>
      <c r="M37" s="388"/>
      <c r="N37" s="388"/>
      <c r="O37" s="388"/>
      <c r="P37" s="388"/>
      <c r="Q37" s="388"/>
      <c r="R37" s="388"/>
      <c r="S37" s="388"/>
      <c r="T37" s="214"/>
      <c r="U37" s="389">
        <f t="shared" si="4"/>
        <v>10</v>
      </c>
      <c r="V37" s="389"/>
      <c r="W37" s="388" t="str">
        <f>IF('各会計、関係団体の財政状況及び健全化判断比率'!B31="","",'各会計、関係団体の財政状況及び健全化判断比率'!B31)</f>
        <v>小型自動車競走事業</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21</v>
      </c>
      <c r="BX37" s="389"/>
      <c r="BY37" s="388" t="str">
        <f>IF('各会計、関係団体の財政状況及び健全化判断比率'!B71="","",'各会計、関係団体の財政状況及び健全化判断比率'!B71)</f>
        <v>静岡県後期高齢者医療広域連合（一般会計）</v>
      </c>
      <c r="BZ37" s="388"/>
      <c r="CA37" s="388"/>
      <c r="CB37" s="388"/>
      <c r="CC37" s="388"/>
      <c r="CD37" s="388"/>
      <c r="CE37" s="388"/>
      <c r="CF37" s="388"/>
      <c r="CG37" s="388"/>
      <c r="CH37" s="388"/>
      <c r="CI37" s="388"/>
      <c r="CJ37" s="388"/>
      <c r="CK37" s="388"/>
      <c r="CL37" s="388"/>
      <c r="CM37" s="388"/>
      <c r="CN37" s="214"/>
      <c r="CO37" s="389">
        <f t="shared" si="3"/>
        <v>27</v>
      </c>
      <c r="CP37" s="389"/>
      <c r="CQ37" s="388" t="str">
        <f>IF('各会計、関係団体の財政状況及び健全化判断比率'!BS10="","",'各会計、関係団体の財政状況及び健全化判断比率'!BS10)</f>
        <v>（公益財団法人）浜松市シルバー人材センター</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f t="shared" ref="C38:C43" si="5">IF(E38="","",C37+1)</f>
        <v>5</v>
      </c>
      <c r="D38" s="389"/>
      <c r="E38" s="388" t="str">
        <f>IF('各会計、関係団体の財政状況及び健全化判断比率'!B11="","",'各会計、関係団体の財政状況及び健全化判断比率'!B11)</f>
        <v>学童等災害共済事業</v>
      </c>
      <c r="F38" s="388"/>
      <c r="G38" s="388"/>
      <c r="H38" s="388"/>
      <c r="I38" s="388"/>
      <c r="J38" s="388"/>
      <c r="K38" s="388"/>
      <c r="L38" s="388"/>
      <c r="M38" s="388"/>
      <c r="N38" s="388"/>
      <c r="O38" s="388"/>
      <c r="P38" s="388"/>
      <c r="Q38" s="388"/>
      <c r="R38" s="388"/>
      <c r="S38" s="388"/>
      <c r="T38" s="214"/>
      <c r="U38" s="389">
        <f t="shared" si="4"/>
        <v>11</v>
      </c>
      <c r="V38" s="389"/>
      <c r="W38" s="388" t="str">
        <f>IF('各会計、関係団体の財政状況及び健全化判断比率'!B32="","",'各会計、関係団体の財政状況及び健全化判断比率'!B32)</f>
        <v>駐車場事業</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22</v>
      </c>
      <c r="BX38" s="389"/>
      <c r="BY38" s="388" t="str">
        <f>IF('各会計、関係団体の財政状況及び健全化判断比率'!B72="","",'各会計、関係団体の財政状況及び健全化判断比率'!B72)</f>
        <v>静岡県後期高齢者医療広域連合（特別会計）</v>
      </c>
      <c r="BZ38" s="388"/>
      <c r="CA38" s="388"/>
      <c r="CB38" s="388"/>
      <c r="CC38" s="388"/>
      <c r="CD38" s="388"/>
      <c r="CE38" s="388"/>
      <c r="CF38" s="388"/>
      <c r="CG38" s="388"/>
      <c r="CH38" s="388"/>
      <c r="CI38" s="388"/>
      <c r="CJ38" s="388"/>
      <c r="CK38" s="388"/>
      <c r="CL38" s="388"/>
      <c r="CM38" s="388"/>
      <c r="CN38" s="214"/>
      <c r="CO38" s="389">
        <f t="shared" si="3"/>
        <v>28</v>
      </c>
      <c r="CP38" s="389"/>
      <c r="CQ38" s="388" t="str">
        <f>IF('各会計、関係団体の財政状況及び健全化判断比率'!BS11="","",'各会計、関係団体の財政状況及び健全化判断比率'!BS11)</f>
        <v>（社会福祉法人）浜松市社会福祉事業団</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f t="shared" si="5"/>
        <v>6</v>
      </c>
      <c r="D39" s="389"/>
      <c r="E39" s="388" t="str">
        <f>IF('各会計、関係団体の財政状況及び健全化判断比率'!B12="","",'各会計、関係団体の財政状況及び健全化判断比率'!B12)</f>
        <v>公債管理</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23</v>
      </c>
      <c r="BX39" s="389"/>
      <c r="BY39" s="388" t="str">
        <f>IF('各会計、関係団体の財政状況及び健全化判断比率'!B73="","",'各会計、関係団体の財政状況及び健全化判断比率'!B73)</f>
        <v>静岡地方税滞納整理機構</v>
      </c>
      <c r="BZ39" s="388"/>
      <c r="CA39" s="388"/>
      <c r="CB39" s="388"/>
      <c r="CC39" s="388"/>
      <c r="CD39" s="388"/>
      <c r="CE39" s="388"/>
      <c r="CF39" s="388"/>
      <c r="CG39" s="388"/>
      <c r="CH39" s="388"/>
      <c r="CI39" s="388"/>
      <c r="CJ39" s="388"/>
      <c r="CK39" s="388"/>
      <c r="CL39" s="388"/>
      <c r="CM39" s="388"/>
      <c r="CN39" s="214"/>
      <c r="CO39" s="389">
        <f t="shared" si="3"/>
        <v>29</v>
      </c>
      <c r="CP39" s="389"/>
      <c r="CQ39" s="388" t="str">
        <f>IF('各会計、関係団体の財政状況及び健全化判断比率'!BS12="","",'各会計、関係団体の財政状況及び健全化判断比率'!BS12)</f>
        <v>（公益財団法人）浜松市医療公社</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30</v>
      </c>
      <c r="CP40" s="389"/>
      <c r="CQ40" s="388" t="str">
        <f>IF('各会計、関係団体の財政状況及び健全化判断比率'!BS13="","",'各会計、関係団体の財政状況及び健全化判断比率'!BS13)</f>
        <v>（一般財団法人）浜松市清掃公社</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31</v>
      </c>
      <c r="CP41" s="389"/>
      <c r="CQ41" s="388" t="str">
        <f>IF('各会計、関係団体の財政状況及び健全化判断比率'!BS14="","",'各会計、関係団体の財政状況及び健全化判断比率'!BS14)</f>
        <v>（公益財団法人）浜松地域イノベーション推進機構</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32</v>
      </c>
      <c r="CP42" s="389"/>
      <c r="CQ42" s="388" t="str">
        <f>IF('各会計、関係団体の財政状況及び健全化判断比率'!BS15="","",'各会計、関係団体の財政状況及び健全化判断比率'!BS15)</f>
        <v>（公益財団法人）浜松市勤労福祉協会</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33</v>
      </c>
      <c r="CP43" s="389"/>
      <c r="CQ43" s="388" t="str">
        <f>IF('各会計、関係団体の財政状況及び健全化判断比率'!BS16="","",'各会計、関係団体の財政状況及び健全化判断比率'!BS16)</f>
        <v>（公益財団法人）浜松市花みどり振興財団</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AOHC06WvXSEaESiuElT3fexyIgn7G82MuOoxr87d/YnZrqi0ZSigFmqdW3GyKoiWlwA82dk2zn1ie/nvp9DCw==" saltValue="c1e54cwiA8a3i5n0NNQv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12" t="s">
        <v>588</v>
      </c>
      <c r="D34" s="1212"/>
      <c r="E34" s="1213"/>
      <c r="F34" s="32">
        <v>7.24</v>
      </c>
      <c r="G34" s="33">
        <v>6.02</v>
      </c>
      <c r="H34" s="33">
        <v>5.66</v>
      </c>
      <c r="I34" s="33">
        <v>5.31</v>
      </c>
      <c r="J34" s="34">
        <v>4.74</v>
      </c>
      <c r="K34" s="22"/>
      <c r="L34" s="22"/>
      <c r="M34" s="22"/>
      <c r="N34" s="22"/>
      <c r="O34" s="22"/>
      <c r="P34" s="22"/>
    </row>
    <row r="35" spans="1:16" ht="39" customHeight="1" x14ac:dyDescent="0.15">
      <c r="A35" s="22"/>
      <c r="B35" s="35"/>
      <c r="C35" s="1206" t="s">
        <v>589</v>
      </c>
      <c r="D35" s="1207"/>
      <c r="E35" s="1208"/>
      <c r="F35" s="36">
        <v>3.82</v>
      </c>
      <c r="G35" s="37">
        <v>3.08</v>
      </c>
      <c r="H35" s="37">
        <v>2.81</v>
      </c>
      <c r="I35" s="37">
        <v>2.76</v>
      </c>
      <c r="J35" s="38">
        <v>2.96</v>
      </c>
      <c r="K35" s="22"/>
      <c r="L35" s="22"/>
      <c r="M35" s="22"/>
      <c r="N35" s="22"/>
      <c r="O35" s="22"/>
      <c r="P35" s="22"/>
    </row>
    <row r="36" spans="1:16" ht="39" customHeight="1" x14ac:dyDescent="0.15">
      <c r="A36" s="22"/>
      <c r="B36" s="35"/>
      <c r="C36" s="1206" t="s">
        <v>590</v>
      </c>
      <c r="D36" s="1207"/>
      <c r="E36" s="1208"/>
      <c r="F36" s="36">
        <v>1.01</v>
      </c>
      <c r="G36" s="37">
        <v>1.28</v>
      </c>
      <c r="H36" s="37">
        <v>1.42</v>
      </c>
      <c r="I36" s="37">
        <v>1.95</v>
      </c>
      <c r="J36" s="38">
        <v>2.34</v>
      </c>
      <c r="K36" s="22"/>
      <c r="L36" s="22"/>
      <c r="M36" s="22"/>
      <c r="N36" s="22"/>
      <c r="O36" s="22"/>
      <c r="P36" s="22"/>
    </row>
    <row r="37" spans="1:16" ht="39" customHeight="1" x14ac:dyDescent="0.15">
      <c r="A37" s="22"/>
      <c r="B37" s="35"/>
      <c r="C37" s="1206" t="s">
        <v>591</v>
      </c>
      <c r="D37" s="1207"/>
      <c r="E37" s="1208"/>
      <c r="F37" s="36">
        <v>0.47</v>
      </c>
      <c r="G37" s="37">
        <v>1.58</v>
      </c>
      <c r="H37" s="37">
        <v>0.79</v>
      </c>
      <c r="I37" s="37">
        <v>0.87</v>
      </c>
      <c r="J37" s="38">
        <v>1.37</v>
      </c>
      <c r="K37" s="22"/>
      <c r="L37" s="22"/>
      <c r="M37" s="22"/>
      <c r="N37" s="22"/>
      <c r="O37" s="22"/>
      <c r="P37" s="22"/>
    </row>
    <row r="38" spans="1:16" ht="39" customHeight="1" x14ac:dyDescent="0.15">
      <c r="A38" s="22"/>
      <c r="B38" s="35"/>
      <c r="C38" s="1206" t="s">
        <v>592</v>
      </c>
      <c r="D38" s="1207"/>
      <c r="E38" s="1208"/>
      <c r="F38" s="36">
        <v>1.55</v>
      </c>
      <c r="G38" s="37">
        <v>1.35</v>
      </c>
      <c r="H38" s="37">
        <v>1.45</v>
      </c>
      <c r="I38" s="37">
        <v>1.45</v>
      </c>
      <c r="J38" s="38">
        <v>1.34</v>
      </c>
      <c r="K38" s="22"/>
      <c r="L38" s="22"/>
      <c r="M38" s="22"/>
      <c r="N38" s="22"/>
      <c r="O38" s="22"/>
      <c r="P38" s="22"/>
    </row>
    <row r="39" spans="1:16" ht="39" customHeight="1" x14ac:dyDescent="0.15">
      <c r="A39" s="22"/>
      <c r="B39" s="35"/>
      <c r="C39" s="1206" t="s">
        <v>593</v>
      </c>
      <c r="D39" s="1207"/>
      <c r="E39" s="1208"/>
      <c r="F39" s="36">
        <v>1.21</v>
      </c>
      <c r="G39" s="37">
        <v>0.24</v>
      </c>
      <c r="H39" s="37">
        <v>0.57999999999999996</v>
      </c>
      <c r="I39" s="37">
        <v>0.33</v>
      </c>
      <c r="J39" s="38">
        <v>0.38</v>
      </c>
      <c r="K39" s="22"/>
      <c r="L39" s="22"/>
      <c r="M39" s="22"/>
      <c r="N39" s="22"/>
      <c r="O39" s="22"/>
      <c r="P39" s="22"/>
    </row>
    <row r="40" spans="1:16" ht="39" customHeight="1" x14ac:dyDescent="0.15">
      <c r="A40" s="22"/>
      <c r="B40" s="35"/>
      <c r="C40" s="1206" t="s">
        <v>594</v>
      </c>
      <c r="D40" s="1207"/>
      <c r="E40" s="1208"/>
      <c r="F40" s="36">
        <v>0.37</v>
      </c>
      <c r="G40" s="37">
        <v>0.32</v>
      </c>
      <c r="H40" s="37">
        <v>0.32</v>
      </c>
      <c r="I40" s="37">
        <v>0.32</v>
      </c>
      <c r="J40" s="38">
        <v>0.32</v>
      </c>
      <c r="K40" s="22"/>
      <c r="L40" s="22"/>
      <c r="M40" s="22"/>
      <c r="N40" s="22"/>
      <c r="O40" s="22"/>
      <c r="P40" s="22"/>
    </row>
    <row r="41" spans="1:16" ht="39" customHeight="1" x14ac:dyDescent="0.15">
      <c r="A41" s="22"/>
      <c r="B41" s="35"/>
      <c r="C41" s="1206" t="s">
        <v>595</v>
      </c>
      <c r="D41" s="1207"/>
      <c r="E41" s="1208"/>
      <c r="F41" s="36">
        <v>0.06</v>
      </c>
      <c r="G41" s="37">
        <v>0.02</v>
      </c>
      <c r="H41" s="37">
        <v>0.01</v>
      </c>
      <c r="I41" s="37">
        <v>0.01</v>
      </c>
      <c r="J41" s="38">
        <v>0.02</v>
      </c>
      <c r="K41" s="22"/>
      <c r="L41" s="22"/>
      <c r="M41" s="22"/>
      <c r="N41" s="22"/>
      <c r="O41" s="22"/>
      <c r="P41" s="22"/>
    </row>
    <row r="42" spans="1:16" ht="39" customHeight="1" x14ac:dyDescent="0.15">
      <c r="A42" s="22"/>
      <c r="B42" s="39"/>
      <c r="C42" s="1206" t="s">
        <v>596</v>
      </c>
      <c r="D42" s="1207"/>
      <c r="E42" s="1208"/>
      <c r="F42" s="36" t="s">
        <v>537</v>
      </c>
      <c r="G42" s="37" t="s">
        <v>537</v>
      </c>
      <c r="H42" s="37" t="s">
        <v>537</v>
      </c>
      <c r="I42" s="37" t="s">
        <v>537</v>
      </c>
      <c r="J42" s="38" t="s">
        <v>537</v>
      </c>
      <c r="K42" s="22"/>
      <c r="L42" s="22"/>
      <c r="M42" s="22"/>
      <c r="N42" s="22"/>
      <c r="O42" s="22"/>
      <c r="P42" s="22"/>
    </row>
    <row r="43" spans="1:16" ht="39" customHeight="1" thickBot="1" x14ac:dyDescent="0.2">
      <c r="A43" s="22"/>
      <c r="B43" s="40"/>
      <c r="C43" s="1209" t="s">
        <v>597</v>
      </c>
      <c r="D43" s="1210"/>
      <c r="E43" s="1211"/>
      <c r="F43" s="41">
        <v>0.13</v>
      </c>
      <c r="G43" s="42">
        <v>0.04</v>
      </c>
      <c r="H43" s="42">
        <v>0.06</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i5LUXoPRp09BED6AQ8BEVspV73LkZwwLuRT/QXhF2Wk1aHNeVYqpIgUmjsESVwJLmpBl6AiNXpmZpeEWSVF8Q==" saltValue="SNMwzOmgHlyzB7/E9sgm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33241</v>
      </c>
      <c r="L45" s="60">
        <v>32841</v>
      </c>
      <c r="M45" s="60">
        <v>31595</v>
      </c>
      <c r="N45" s="60">
        <v>30558</v>
      </c>
      <c r="O45" s="61">
        <v>29596</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537</v>
      </c>
      <c r="L46" s="64" t="s">
        <v>537</v>
      </c>
      <c r="M46" s="64" t="s">
        <v>537</v>
      </c>
      <c r="N46" s="64" t="s">
        <v>537</v>
      </c>
      <c r="O46" s="65" t="s">
        <v>537</v>
      </c>
      <c r="P46" s="48"/>
      <c r="Q46" s="48"/>
      <c r="R46" s="48"/>
      <c r="S46" s="48"/>
      <c r="T46" s="48"/>
      <c r="U46" s="48"/>
    </row>
    <row r="47" spans="1:21" ht="30.75" customHeight="1" x14ac:dyDescent="0.15">
      <c r="A47" s="48"/>
      <c r="B47" s="1234"/>
      <c r="C47" s="1235"/>
      <c r="D47" s="62"/>
      <c r="E47" s="1216" t="s">
        <v>14</v>
      </c>
      <c r="F47" s="1216"/>
      <c r="G47" s="1216"/>
      <c r="H47" s="1216"/>
      <c r="I47" s="1216"/>
      <c r="J47" s="1217"/>
      <c r="K47" s="63">
        <v>3000</v>
      </c>
      <c r="L47" s="64">
        <v>3333</v>
      </c>
      <c r="M47" s="64">
        <v>3667</v>
      </c>
      <c r="N47" s="64">
        <v>4000</v>
      </c>
      <c r="O47" s="65">
        <v>4167</v>
      </c>
      <c r="P47" s="48"/>
      <c r="Q47" s="48"/>
      <c r="R47" s="48"/>
      <c r="S47" s="48"/>
      <c r="T47" s="48"/>
      <c r="U47" s="48"/>
    </row>
    <row r="48" spans="1:21" ht="30.75" customHeight="1" x14ac:dyDescent="0.15">
      <c r="A48" s="48"/>
      <c r="B48" s="1234"/>
      <c r="C48" s="1235"/>
      <c r="D48" s="62"/>
      <c r="E48" s="1216" t="s">
        <v>15</v>
      </c>
      <c r="F48" s="1216"/>
      <c r="G48" s="1216"/>
      <c r="H48" s="1216"/>
      <c r="I48" s="1216"/>
      <c r="J48" s="1217"/>
      <c r="K48" s="63">
        <v>6494</v>
      </c>
      <c r="L48" s="64">
        <v>6185</v>
      </c>
      <c r="M48" s="64">
        <v>5618</v>
      </c>
      <c r="N48" s="64">
        <v>5497</v>
      </c>
      <c r="O48" s="65">
        <v>5227</v>
      </c>
      <c r="P48" s="48"/>
      <c r="Q48" s="48"/>
      <c r="R48" s="48"/>
      <c r="S48" s="48"/>
      <c r="T48" s="48"/>
      <c r="U48" s="48"/>
    </row>
    <row r="49" spans="1:21" ht="30.75" customHeight="1" x14ac:dyDescent="0.15">
      <c r="A49" s="48"/>
      <c r="B49" s="1234"/>
      <c r="C49" s="1235"/>
      <c r="D49" s="62"/>
      <c r="E49" s="1216" t="s">
        <v>16</v>
      </c>
      <c r="F49" s="1216"/>
      <c r="G49" s="1216"/>
      <c r="H49" s="1216"/>
      <c r="I49" s="1216"/>
      <c r="J49" s="1217"/>
      <c r="K49" s="63">
        <v>3</v>
      </c>
      <c r="L49" s="64">
        <v>1</v>
      </c>
      <c r="M49" s="64">
        <v>1</v>
      </c>
      <c r="N49" s="64">
        <v>1</v>
      </c>
      <c r="O49" s="65">
        <v>1</v>
      </c>
      <c r="P49" s="48"/>
      <c r="Q49" s="48"/>
      <c r="R49" s="48"/>
      <c r="S49" s="48"/>
      <c r="T49" s="48"/>
      <c r="U49" s="48"/>
    </row>
    <row r="50" spans="1:21" ht="30.75" customHeight="1" x14ac:dyDescent="0.15">
      <c r="A50" s="48"/>
      <c r="B50" s="1234"/>
      <c r="C50" s="1235"/>
      <c r="D50" s="62"/>
      <c r="E50" s="1216" t="s">
        <v>17</v>
      </c>
      <c r="F50" s="1216"/>
      <c r="G50" s="1216"/>
      <c r="H50" s="1216"/>
      <c r="I50" s="1216"/>
      <c r="J50" s="1217"/>
      <c r="K50" s="63">
        <v>1194</v>
      </c>
      <c r="L50" s="64">
        <v>1041</v>
      </c>
      <c r="M50" s="64">
        <v>1045</v>
      </c>
      <c r="N50" s="64">
        <v>982</v>
      </c>
      <c r="O50" s="65">
        <v>1347</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537</v>
      </c>
      <c r="L51" s="64" t="s">
        <v>537</v>
      </c>
      <c r="M51" s="64" t="s">
        <v>537</v>
      </c>
      <c r="N51" s="64" t="s">
        <v>537</v>
      </c>
      <c r="O51" s="65" t="s">
        <v>537</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31638</v>
      </c>
      <c r="L52" s="64">
        <v>32129</v>
      </c>
      <c r="M52" s="64">
        <v>31905</v>
      </c>
      <c r="N52" s="64">
        <v>31398</v>
      </c>
      <c r="O52" s="65">
        <v>30841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12294</v>
      </c>
      <c r="L53" s="69">
        <v>11272</v>
      </c>
      <c r="M53" s="69">
        <v>10021</v>
      </c>
      <c r="N53" s="69">
        <v>9640</v>
      </c>
      <c r="O53" s="70">
        <v>9497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x14ac:dyDescent="0.2">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x14ac:dyDescent="0.15">
      <c r="B57" s="1222" t="s">
        <v>25</v>
      </c>
      <c r="C57" s="1223"/>
      <c r="D57" s="1226" t="s">
        <v>26</v>
      </c>
      <c r="E57" s="1227"/>
      <c r="F57" s="1227"/>
      <c r="G57" s="1227"/>
      <c r="H57" s="1227"/>
      <c r="I57" s="1227"/>
      <c r="J57" s="1228"/>
      <c r="K57" s="83">
        <v>18000</v>
      </c>
      <c r="L57" s="84">
        <v>22500</v>
      </c>
      <c r="M57" s="84">
        <v>22500</v>
      </c>
      <c r="N57" s="84">
        <v>23500</v>
      </c>
      <c r="O57" s="85">
        <v>25500</v>
      </c>
    </row>
    <row r="58" spans="1:21" ht="31.5" customHeight="1" thickBot="1" x14ac:dyDescent="0.2">
      <c r="B58" s="1224"/>
      <c r="C58" s="1225"/>
      <c r="D58" s="1229" t="s">
        <v>27</v>
      </c>
      <c r="E58" s="1230"/>
      <c r="F58" s="1230"/>
      <c r="G58" s="1230"/>
      <c r="H58" s="1230"/>
      <c r="I58" s="1230"/>
      <c r="J58" s="1231"/>
      <c r="K58" s="86">
        <v>9333</v>
      </c>
      <c r="L58" s="87">
        <v>12000</v>
      </c>
      <c r="M58" s="87">
        <v>15000</v>
      </c>
      <c r="N58" s="87">
        <v>15000</v>
      </c>
      <c r="O58" s="88">
        <v>15333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ed48964FNayKQ7RshRUT+mdkntFcJ5pBnQQuZjby8ONclsfNGfzNid0NMTedh73XnUiTt430hPKDaWmsSaSag==" saltValue="p7TjSu5oaRAxPaZOsQSh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52" t="s">
        <v>30</v>
      </c>
      <c r="C41" s="1253"/>
      <c r="D41" s="102"/>
      <c r="E41" s="1254" t="s">
        <v>31</v>
      </c>
      <c r="F41" s="1254"/>
      <c r="G41" s="1254"/>
      <c r="H41" s="1255"/>
      <c r="I41" s="103">
        <v>281064</v>
      </c>
      <c r="J41" s="104">
        <v>282790</v>
      </c>
      <c r="K41" s="104">
        <v>281322</v>
      </c>
      <c r="L41" s="104">
        <v>281621</v>
      </c>
      <c r="M41" s="105">
        <v>286535</v>
      </c>
    </row>
    <row r="42" spans="2:13" ht="27.75" customHeight="1" x14ac:dyDescent="0.15">
      <c r="B42" s="1242"/>
      <c r="C42" s="1243"/>
      <c r="D42" s="106"/>
      <c r="E42" s="1246" t="s">
        <v>32</v>
      </c>
      <c r="F42" s="1246"/>
      <c r="G42" s="1246"/>
      <c r="H42" s="1247"/>
      <c r="I42" s="107">
        <v>11522</v>
      </c>
      <c r="J42" s="108">
        <v>10676</v>
      </c>
      <c r="K42" s="108">
        <v>9466</v>
      </c>
      <c r="L42" s="108">
        <v>10378</v>
      </c>
      <c r="M42" s="109">
        <v>9673</v>
      </c>
    </row>
    <row r="43" spans="2:13" ht="27.75" customHeight="1" x14ac:dyDescent="0.15">
      <c r="B43" s="1242"/>
      <c r="C43" s="1243"/>
      <c r="D43" s="106"/>
      <c r="E43" s="1246" t="s">
        <v>33</v>
      </c>
      <c r="F43" s="1246"/>
      <c r="G43" s="1246"/>
      <c r="H43" s="1247"/>
      <c r="I43" s="107">
        <v>84476</v>
      </c>
      <c r="J43" s="108">
        <v>77038</v>
      </c>
      <c r="K43" s="108">
        <v>70958</v>
      </c>
      <c r="L43" s="108">
        <v>65344</v>
      </c>
      <c r="M43" s="109">
        <v>60782</v>
      </c>
    </row>
    <row r="44" spans="2:13" ht="27.75" customHeight="1" x14ac:dyDescent="0.15">
      <c r="B44" s="1242"/>
      <c r="C44" s="1243"/>
      <c r="D44" s="106"/>
      <c r="E44" s="1246" t="s">
        <v>34</v>
      </c>
      <c r="F44" s="1246"/>
      <c r="G44" s="1246"/>
      <c r="H44" s="1247"/>
      <c r="I44" s="107">
        <v>63</v>
      </c>
      <c r="J44" s="108">
        <v>52</v>
      </c>
      <c r="K44" s="108">
        <v>41</v>
      </c>
      <c r="L44" s="108">
        <v>29</v>
      </c>
      <c r="M44" s="109">
        <v>18</v>
      </c>
    </row>
    <row r="45" spans="2:13" ht="27.75" customHeight="1" x14ac:dyDescent="0.15">
      <c r="B45" s="1242"/>
      <c r="C45" s="1243"/>
      <c r="D45" s="106"/>
      <c r="E45" s="1246" t="s">
        <v>35</v>
      </c>
      <c r="F45" s="1246"/>
      <c r="G45" s="1246"/>
      <c r="H45" s="1247"/>
      <c r="I45" s="107">
        <v>37163</v>
      </c>
      <c r="J45" s="108">
        <v>69090</v>
      </c>
      <c r="K45" s="108">
        <v>66422</v>
      </c>
      <c r="L45" s="108">
        <v>64692</v>
      </c>
      <c r="M45" s="109">
        <v>62937</v>
      </c>
    </row>
    <row r="46" spans="2:13" ht="27.75" customHeight="1" x14ac:dyDescent="0.15">
      <c r="B46" s="1242"/>
      <c r="C46" s="1243"/>
      <c r="D46" s="110"/>
      <c r="E46" s="1246" t="s">
        <v>36</v>
      </c>
      <c r="F46" s="1246"/>
      <c r="G46" s="1246"/>
      <c r="H46" s="1247"/>
      <c r="I46" s="107" t="s">
        <v>537</v>
      </c>
      <c r="J46" s="108" t="s">
        <v>537</v>
      </c>
      <c r="K46" s="108" t="s">
        <v>537</v>
      </c>
      <c r="L46" s="108" t="s">
        <v>537</v>
      </c>
      <c r="M46" s="109" t="s">
        <v>537</v>
      </c>
    </row>
    <row r="47" spans="2:13" ht="27.75" customHeight="1" x14ac:dyDescent="0.15">
      <c r="B47" s="1242"/>
      <c r="C47" s="1243"/>
      <c r="D47" s="111"/>
      <c r="E47" s="1256" t="s">
        <v>37</v>
      </c>
      <c r="F47" s="1257"/>
      <c r="G47" s="1257"/>
      <c r="H47" s="1258"/>
      <c r="I47" s="107" t="s">
        <v>537</v>
      </c>
      <c r="J47" s="108" t="s">
        <v>537</v>
      </c>
      <c r="K47" s="108" t="s">
        <v>537</v>
      </c>
      <c r="L47" s="108" t="s">
        <v>537</v>
      </c>
      <c r="M47" s="109" t="s">
        <v>537</v>
      </c>
    </row>
    <row r="48" spans="2:13" ht="27.75" customHeight="1" x14ac:dyDescent="0.15">
      <c r="B48" s="1242"/>
      <c r="C48" s="1243"/>
      <c r="D48" s="106"/>
      <c r="E48" s="1246" t="s">
        <v>38</v>
      </c>
      <c r="F48" s="1246"/>
      <c r="G48" s="1246"/>
      <c r="H48" s="1247"/>
      <c r="I48" s="107" t="s">
        <v>537</v>
      </c>
      <c r="J48" s="108" t="s">
        <v>537</v>
      </c>
      <c r="K48" s="108" t="s">
        <v>537</v>
      </c>
      <c r="L48" s="108" t="s">
        <v>537</v>
      </c>
      <c r="M48" s="109" t="s">
        <v>537</v>
      </c>
    </row>
    <row r="49" spans="2:13" ht="27.75" customHeight="1" x14ac:dyDescent="0.15">
      <c r="B49" s="1244"/>
      <c r="C49" s="1245"/>
      <c r="D49" s="106"/>
      <c r="E49" s="1246" t="s">
        <v>39</v>
      </c>
      <c r="F49" s="1246"/>
      <c r="G49" s="1246"/>
      <c r="H49" s="1247"/>
      <c r="I49" s="107" t="s">
        <v>537</v>
      </c>
      <c r="J49" s="108" t="s">
        <v>537</v>
      </c>
      <c r="K49" s="108" t="s">
        <v>537</v>
      </c>
      <c r="L49" s="108" t="s">
        <v>537</v>
      </c>
      <c r="M49" s="109" t="s">
        <v>537</v>
      </c>
    </row>
    <row r="50" spans="2:13" ht="27.75" customHeight="1" x14ac:dyDescent="0.15">
      <c r="B50" s="1240" t="s">
        <v>40</v>
      </c>
      <c r="C50" s="1241"/>
      <c r="D50" s="112"/>
      <c r="E50" s="1246" t="s">
        <v>41</v>
      </c>
      <c r="F50" s="1246"/>
      <c r="G50" s="1246"/>
      <c r="H50" s="1247"/>
      <c r="I50" s="107">
        <v>65273</v>
      </c>
      <c r="J50" s="108">
        <v>69834</v>
      </c>
      <c r="K50" s="108">
        <v>77197</v>
      </c>
      <c r="L50" s="108">
        <v>78539</v>
      </c>
      <c r="M50" s="109">
        <v>75899</v>
      </c>
    </row>
    <row r="51" spans="2:13" ht="27.75" customHeight="1" x14ac:dyDescent="0.15">
      <c r="B51" s="1242"/>
      <c r="C51" s="1243"/>
      <c r="D51" s="106"/>
      <c r="E51" s="1246" t="s">
        <v>42</v>
      </c>
      <c r="F51" s="1246"/>
      <c r="G51" s="1246"/>
      <c r="H51" s="1247"/>
      <c r="I51" s="107">
        <v>58626</v>
      </c>
      <c r="J51" s="108">
        <v>53843</v>
      </c>
      <c r="K51" s="108">
        <v>46091</v>
      </c>
      <c r="L51" s="108">
        <v>42834</v>
      </c>
      <c r="M51" s="109">
        <v>43049</v>
      </c>
    </row>
    <row r="52" spans="2:13" ht="27.75" customHeight="1" x14ac:dyDescent="0.15">
      <c r="B52" s="1244"/>
      <c r="C52" s="1245"/>
      <c r="D52" s="106"/>
      <c r="E52" s="1246" t="s">
        <v>43</v>
      </c>
      <c r="F52" s="1246"/>
      <c r="G52" s="1246"/>
      <c r="H52" s="1247"/>
      <c r="I52" s="107">
        <v>330413</v>
      </c>
      <c r="J52" s="108">
        <v>339169</v>
      </c>
      <c r="K52" s="108">
        <v>344659</v>
      </c>
      <c r="L52" s="108">
        <v>351547</v>
      </c>
      <c r="M52" s="109">
        <v>362112</v>
      </c>
    </row>
    <row r="53" spans="2:13" ht="27.75" customHeight="1" thickBot="1" x14ac:dyDescent="0.2">
      <c r="B53" s="1248" t="s">
        <v>44</v>
      </c>
      <c r="C53" s="1249"/>
      <c r="D53" s="113"/>
      <c r="E53" s="1250" t="s">
        <v>45</v>
      </c>
      <c r="F53" s="1250"/>
      <c r="G53" s="1250"/>
      <c r="H53" s="1251"/>
      <c r="I53" s="114">
        <v>-40024</v>
      </c>
      <c r="J53" s="115">
        <v>-23200</v>
      </c>
      <c r="K53" s="115">
        <v>-39738</v>
      </c>
      <c r="L53" s="115">
        <v>-50857</v>
      </c>
      <c r="M53" s="116">
        <v>-61116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1cW4BLTjQlnBeTG3st8WlPUI6CckDdWzrXpOzT4WalRR5zHOWWQwZt6nreKLNYvvJv5MDSgYMWWYKzcmkCvlA==" saltValue="hZJVcNclF4oTOYlodbYI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E1" zoomScale="85" zoomScaleNormal="85"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267" t="s">
        <v>48</v>
      </c>
      <c r="D55" s="1267"/>
      <c r="E55" s="1268"/>
      <c r="F55" s="128">
        <v>15225</v>
      </c>
      <c r="G55" s="128">
        <v>11546</v>
      </c>
      <c r="H55" s="129">
        <v>10767</v>
      </c>
    </row>
    <row r="56" spans="2:8" ht="52.5" customHeight="1" x14ac:dyDescent="0.15">
      <c r="B56" s="130"/>
      <c r="C56" s="1269" t="s">
        <v>49</v>
      </c>
      <c r="D56" s="1269"/>
      <c r="E56" s="1270"/>
      <c r="F56" s="131">
        <v>1031</v>
      </c>
      <c r="G56" s="131">
        <v>1010</v>
      </c>
      <c r="H56" s="132">
        <v>590</v>
      </c>
    </row>
    <row r="57" spans="2:8" ht="53.25" customHeight="1" x14ac:dyDescent="0.15">
      <c r="B57" s="130"/>
      <c r="C57" s="1271" t="s">
        <v>50</v>
      </c>
      <c r="D57" s="1271"/>
      <c r="E57" s="1272"/>
      <c r="F57" s="133">
        <v>29864</v>
      </c>
      <c r="G57" s="133">
        <v>32846</v>
      </c>
      <c r="H57" s="134">
        <v>31526</v>
      </c>
    </row>
    <row r="58" spans="2:8" ht="45.75" customHeight="1" x14ac:dyDescent="0.15">
      <c r="B58" s="135"/>
      <c r="C58" s="1259" t="s">
        <v>625</v>
      </c>
      <c r="D58" s="1260"/>
      <c r="E58" s="1261"/>
      <c r="F58" s="136" t="s">
        <v>630</v>
      </c>
      <c r="G58" s="136" t="s">
        <v>630</v>
      </c>
      <c r="H58" s="137">
        <v>2516</v>
      </c>
    </row>
    <row r="59" spans="2:8" ht="45.75" customHeight="1" x14ac:dyDescent="0.15">
      <c r="B59" s="135"/>
      <c r="C59" s="1259" t="s">
        <v>626</v>
      </c>
      <c r="D59" s="1260"/>
      <c r="E59" s="1261"/>
      <c r="F59" s="136">
        <v>8035</v>
      </c>
      <c r="G59" s="136">
        <v>7588</v>
      </c>
      <c r="H59" s="137">
        <v>841</v>
      </c>
    </row>
    <row r="60" spans="2:8" ht="45.75" customHeight="1" x14ac:dyDescent="0.15">
      <c r="B60" s="135"/>
      <c r="C60" s="1259" t="s">
        <v>627</v>
      </c>
      <c r="D60" s="1260"/>
      <c r="E60" s="1261"/>
      <c r="F60" s="136">
        <v>1546</v>
      </c>
      <c r="G60" s="136">
        <v>1555</v>
      </c>
      <c r="H60" s="137">
        <v>507</v>
      </c>
    </row>
    <row r="61" spans="2:8" ht="45.75" customHeight="1" x14ac:dyDescent="0.15">
      <c r="B61" s="135"/>
      <c r="C61" s="1259" t="s">
        <v>628</v>
      </c>
      <c r="D61" s="1260"/>
      <c r="E61" s="1261"/>
      <c r="F61" s="136">
        <v>4275</v>
      </c>
      <c r="G61" s="136">
        <v>5622</v>
      </c>
      <c r="H61" s="137">
        <v>418</v>
      </c>
    </row>
    <row r="62" spans="2:8" ht="45.75" customHeight="1" thickBot="1" x14ac:dyDescent="0.2">
      <c r="B62" s="138"/>
      <c r="C62" s="1262" t="s">
        <v>629</v>
      </c>
      <c r="D62" s="1263"/>
      <c r="E62" s="1264"/>
      <c r="F62" s="139">
        <v>21</v>
      </c>
      <c r="G62" s="139">
        <v>21</v>
      </c>
      <c r="H62" s="140">
        <v>120</v>
      </c>
    </row>
    <row r="63" spans="2:8" ht="52.5" customHeight="1" thickBot="1" x14ac:dyDescent="0.2">
      <c r="B63" s="141"/>
      <c r="C63" s="1265" t="s">
        <v>51</v>
      </c>
      <c r="D63" s="1265"/>
      <c r="E63" s="1266"/>
      <c r="F63" s="142">
        <v>46120</v>
      </c>
      <c r="G63" s="142">
        <v>45402</v>
      </c>
      <c r="H63" s="143">
        <v>42883</v>
      </c>
    </row>
    <row r="64" spans="2:8" ht="15" customHeight="1" x14ac:dyDescent="0.15"/>
  </sheetData>
  <sheetProtection algorithmName="SHA-512" hashValue="5eEbfZxHdrNVJQgbJEOdW35nJHccvtWuZqB5hn6EoItmKy/AkC4li3f1WwakVH1/oxNnItm+birRXJQsxsonKA==" saltValue="Uxd0YXyqV4pWNY2RltgR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64501</v>
      </c>
      <c r="E3" s="162"/>
      <c r="F3" s="163">
        <v>51684</v>
      </c>
      <c r="G3" s="164"/>
      <c r="H3" s="165"/>
    </row>
    <row r="4" spans="1:8" x14ac:dyDescent="0.15">
      <c r="A4" s="166"/>
      <c r="B4" s="167"/>
      <c r="C4" s="168"/>
      <c r="D4" s="169">
        <v>34263</v>
      </c>
      <c r="E4" s="170"/>
      <c r="F4" s="171">
        <v>26671</v>
      </c>
      <c r="G4" s="172"/>
      <c r="H4" s="173"/>
    </row>
    <row r="5" spans="1:8" x14ac:dyDescent="0.15">
      <c r="A5" s="154" t="s">
        <v>570</v>
      </c>
      <c r="B5" s="159"/>
      <c r="C5" s="160"/>
      <c r="D5" s="161">
        <v>54626</v>
      </c>
      <c r="E5" s="162"/>
      <c r="F5" s="163">
        <v>52897</v>
      </c>
      <c r="G5" s="164"/>
      <c r="H5" s="165"/>
    </row>
    <row r="6" spans="1:8" x14ac:dyDescent="0.15">
      <c r="A6" s="166"/>
      <c r="B6" s="167"/>
      <c r="C6" s="168"/>
      <c r="D6" s="169">
        <v>29129</v>
      </c>
      <c r="E6" s="170"/>
      <c r="F6" s="171">
        <v>27013</v>
      </c>
      <c r="G6" s="172"/>
      <c r="H6" s="173"/>
    </row>
    <row r="7" spans="1:8" x14ac:dyDescent="0.15">
      <c r="A7" s="154" t="s">
        <v>571</v>
      </c>
      <c r="B7" s="159"/>
      <c r="C7" s="160"/>
      <c r="D7" s="161">
        <v>52492</v>
      </c>
      <c r="E7" s="162"/>
      <c r="F7" s="163">
        <v>54945</v>
      </c>
      <c r="G7" s="164"/>
      <c r="H7" s="165"/>
    </row>
    <row r="8" spans="1:8" x14ac:dyDescent="0.15">
      <c r="A8" s="166"/>
      <c r="B8" s="167"/>
      <c r="C8" s="168"/>
      <c r="D8" s="169">
        <v>26197</v>
      </c>
      <c r="E8" s="170"/>
      <c r="F8" s="171">
        <v>29293</v>
      </c>
      <c r="G8" s="172"/>
      <c r="H8" s="173"/>
    </row>
    <row r="9" spans="1:8" x14ac:dyDescent="0.15">
      <c r="A9" s="154" t="s">
        <v>572</v>
      </c>
      <c r="B9" s="159"/>
      <c r="C9" s="160"/>
      <c r="D9" s="161">
        <v>70651</v>
      </c>
      <c r="E9" s="162"/>
      <c r="F9" s="163">
        <v>57132</v>
      </c>
      <c r="G9" s="164"/>
      <c r="H9" s="165"/>
    </row>
    <row r="10" spans="1:8" x14ac:dyDescent="0.15">
      <c r="A10" s="166"/>
      <c r="B10" s="167"/>
      <c r="C10" s="168"/>
      <c r="D10" s="169">
        <v>36567</v>
      </c>
      <c r="E10" s="170"/>
      <c r="F10" s="171">
        <v>30126</v>
      </c>
      <c r="G10" s="172"/>
      <c r="H10" s="173"/>
    </row>
    <row r="11" spans="1:8" x14ac:dyDescent="0.15">
      <c r="A11" s="154" t="s">
        <v>573</v>
      </c>
      <c r="B11" s="159"/>
      <c r="C11" s="160"/>
      <c r="D11" s="161">
        <v>70574</v>
      </c>
      <c r="E11" s="162"/>
      <c r="F11" s="163">
        <v>58766</v>
      </c>
      <c r="G11" s="164"/>
      <c r="H11" s="165"/>
    </row>
    <row r="12" spans="1:8" x14ac:dyDescent="0.15">
      <c r="A12" s="166"/>
      <c r="B12" s="167"/>
      <c r="C12" s="174"/>
      <c r="D12" s="169">
        <v>37423</v>
      </c>
      <c r="E12" s="170"/>
      <c r="F12" s="171">
        <v>29363</v>
      </c>
      <c r="G12" s="172"/>
      <c r="H12" s="173"/>
    </row>
    <row r="13" spans="1:8" x14ac:dyDescent="0.15">
      <c r="A13" s="154"/>
      <c r="B13" s="159"/>
      <c r="C13" s="175"/>
      <c r="D13" s="176">
        <v>62569</v>
      </c>
      <c r="E13" s="177"/>
      <c r="F13" s="178">
        <v>55085</v>
      </c>
      <c r="G13" s="179"/>
      <c r="H13" s="165"/>
    </row>
    <row r="14" spans="1:8" x14ac:dyDescent="0.15">
      <c r="A14" s="166"/>
      <c r="B14" s="167"/>
      <c r="C14" s="168"/>
      <c r="D14" s="169">
        <v>32716</v>
      </c>
      <c r="E14" s="170"/>
      <c r="F14" s="171">
        <v>28493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3.87</v>
      </c>
      <c r="C19" s="180">
        <f>ROUND(VALUE(SUBSTITUTE(実質収支比率等に係る経年分析!G$48,"▲","-")),2)</f>
        <v>3.11</v>
      </c>
      <c r="D19" s="180">
        <f>ROUND(VALUE(SUBSTITUTE(実質収支比率等に係る経年分析!H$48,"▲","-")),2)</f>
        <v>2.83</v>
      </c>
      <c r="E19" s="180">
        <f>ROUND(VALUE(SUBSTITUTE(実質収支比率等に係る経年分析!I$48,"▲","-")),2)</f>
        <v>2.79</v>
      </c>
      <c r="F19" s="180">
        <f>ROUND(VALUE(SUBSTITUTE(実質収支比率等に係る経年分析!J$48,"▲","-")),2)</f>
        <v>3</v>
      </c>
    </row>
    <row r="20" spans="1:11" x14ac:dyDescent="0.15">
      <c r="A20" s="180" t="s">
        <v>55</v>
      </c>
      <c r="B20" s="180">
        <f>ROUND(VALUE(SUBSTITUTE(実質収支比率等に係る経年分析!F$47,"▲","-")),2)</f>
        <v>8.5</v>
      </c>
      <c r="C20" s="180">
        <f>ROUND(VALUE(SUBSTITUTE(実質収支比率等に係る経年分析!G$47,"▲","-")),2)</f>
        <v>7.28</v>
      </c>
      <c r="D20" s="180">
        <f>ROUND(VALUE(SUBSTITUTE(実質収支比率等に係る経年分析!H$47,"▲","-")),2)</f>
        <v>7.15</v>
      </c>
      <c r="E20" s="180">
        <f>ROUND(VALUE(SUBSTITUTE(実質収支比率等に係る経年分析!I$47,"▲","-")),2)</f>
        <v>5.42</v>
      </c>
      <c r="F20" s="180">
        <f>ROUND(VALUE(SUBSTITUTE(実質収支比率等に係る経年分析!J$47,"▲","-")),2)</f>
        <v>4.9800000000000004</v>
      </c>
    </row>
    <row r="21" spans="1:11" x14ac:dyDescent="0.15">
      <c r="A21" s="180" t="s">
        <v>56</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-0.21</v>
      </c>
      <c r="E21" s="180">
        <f>IF(ISNUMBER(VALUE(SUBSTITUTE(実質収支比率等に係る経年分析!I$49,"▲","-"))),ROUND(VALUE(SUBSTITUTE(実質収支比率等に係る経年分析!I$49,"▲","-")),2),NA())</f>
        <v>-1.76</v>
      </c>
      <c r="F21" s="180">
        <f>IF(ISNUMBER(VALUE(SUBSTITUTE(実質収支比率等に係る経年分析!J$49,"▲","-"))),ROUND(VALUE(SUBSTITUTE(実質収支比率等に係る経年分析!J$49,"▲","-")),2),NA())</f>
        <v>-0.11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小型自動車競走事業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x14ac:dyDescent="0.15">
      <c r="A31" s="181" t="str">
        <f>IF(連結実質赤字比率に係る赤字・黒字の構成分析!C$39="",NA(),連結実質赤字比率に係る赤字・黒字の構成分析!C$39)</f>
        <v>介護保険事業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0.38</v>
      </c>
    </row>
    <row r="32" spans="1:11" x14ac:dyDescent="0.15">
      <c r="A32" s="181" t="str">
        <f>IF(連結実質赤字比率に係る赤字・黒字の構成分析!C$38="",NA(),連結実質赤字比率に係る赤字・黒字の構成分析!C$38)</f>
        <v>病院事業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1.34</v>
      </c>
    </row>
    <row r="33" spans="1:16" x14ac:dyDescent="0.15">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1.37</v>
      </c>
    </row>
    <row r="34" spans="1:16" x14ac:dyDescent="0.15">
      <c r="A34" s="181" t="str">
        <f>IF(連結実質赤字比率に係る赤字・黒字の構成分析!C$36="",NA(),連結実質赤字比率に係る赤字・黒字の構成分析!C$36)</f>
        <v>下水道事業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2.96</v>
      </c>
    </row>
    <row r="36" spans="1:16" x14ac:dyDescent="0.15">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31638</v>
      </c>
      <c r="E42" s="182"/>
      <c r="F42" s="182"/>
      <c r="G42" s="182">
        <f>'実質公債費比率（分子）の構造'!L$52</f>
        <v>32129</v>
      </c>
      <c r="H42" s="182"/>
      <c r="I42" s="182"/>
      <c r="J42" s="182">
        <f>'実質公債費比率（分子）の構造'!M$52</f>
        <v>31905</v>
      </c>
      <c r="K42" s="182"/>
      <c r="L42" s="182"/>
      <c r="M42" s="182">
        <f>'実質公債費比率（分子）の構造'!N$52</f>
        <v>31398</v>
      </c>
      <c r="N42" s="182"/>
      <c r="O42" s="182"/>
      <c r="P42" s="182">
        <f>'実質公債費比率（分子）の構造'!O$52</f>
        <v>30841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1194</v>
      </c>
      <c r="C44" s="182"/>
      <c r="D44" s="182"/>
      <c r="E44" s="182">
        <f>'実質公債費比率（分子）の構造'!L$50</f>
        <v>1041</v>
      </c>
      <c r="F44" s="182"/>
      <c r="G44" s="182"/>
      <c r="H44" s="182">
        <f>'実質公債費比率（分子）の構造'!M$50</f>
        <v>1045</v>
      </c>
      <c r="I44" s="182"/>
      <c r="J44" s="182"/>
      <c r="K44" s="182">
        <f>'実質公債費比率（分子）の構造'!N$50</f>
        <v>982</v>
      </c>
      <c r="L44" s="182"/>
      <c r="M44" s="182"/>
      <c r="N44" s="182">
        <f>'実質公債費比率（分子）の構造'!O$50</f>
        <v>1347</v>
      </c>
      <c r="O44" s="182"/>
      <c r="P44" s="182"/>
    </row>
    <row r="45" spans="1:16" x14ac:dyDescent="0.15">
      <c r="A45" s="182" t="s">
        <v>66</v>
      </c>
      <c r="B45" s="182">
        <f>'実質公債費比率（分子）の構造'!K$49</f>
        <v>3</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6494</v>
      </c>
      <c r="C46" s="182"/>
      <c r="D46" s="182"/>
      <c r="E46" s="182">
        <f>'実質公債費比率（分子）の構造'!L$48</f>
        <v>6185</v>
      </c>
      <c r="F46" s="182"/>
      <c r="G46" s="182"/>
      <c r="H46" s="182">
        <f>'実質公債費比率（分子）の構造'!M$48</f>
        <v>5618</v>
      </c>
      <c r="I46" s="182"/>
      <c r="J46" s="182"/>
      <c r="K46" s="182">
        <f>'実質公債費比率（分子）の構造'!N$48</f>
        <v>5497</v>
      </c>
      <c r="L46" s="182"/>
      <c r="M46" s="182"/>
      <c r="N46" s="182">
        <f>'実質公債費比率（分子）の構造'!O$48</f>
        <v>5227</v>
      </c>
      <c r="O46" s="182"/>
      <c r="P46" s="182"/>
    </row>
    <row r="47" spans="1:16" x14ac:dyDescent="0.15">
      <c r="A47" s="182" t="s">
        <v>68</v>
      </c>
      <c r="B47" s="182">
        <f>'実質公債費比率（分子）の構造'!K$47</f>
        <v>3000</v>
      </c>
      <c r="C47" s="182"/>
      <c r="D47" s="182"/>
      <c r="E47" s="182">
        <f>'実質公債費比率（分子）の構造'!L$47</f>
        <v>3333</v>
      </c>
      <c r="F47" s="182"/>
      <c r="G47" s="182"/>
      <c r="H47" s="182">
        <f>'実質公債費比率（分子）の構造'!M$47</f>
        <v>3667</v>
      </c>
      <c r="I47" s="182"/>
      <c r="J47" s="182"/>
      <c r="K47" s="182">
        <f>'実質公債費比率（分子）の構造'!N$47</f>
        <v>4000</v>
      </c>
      <c r="L47" s="182"/>
      <c r="M47" s="182"/>
      <c r="N47" s="182">
        <f>'実質公債費比率（分子）の構造'!O$47</f>
        <v>4167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33241</v>
      </c>
      <c r="C49" s="182"/>
      <c r="D49" s="182"/>
      <c r="E49" s="182">
        <f>'実質公債費比率（分子）の構造'!L$45</f>
        <v>32841</v>
      </c>
      <c r="F49" s="182"/>
      <c r="G49" s="182"/>
      <c r="H49" s="182">
        <f>'実質公債費比率（分子）の構造'!M$45</f>
        <v>31595</v>
      </c>
      <c r="I49" s="182"/>
      <c r="J49" s="182"/>
      <c r="K49" s="182">
        <f>'実質公債費比率（分子）の構造'!N$45</f>
        <v>30558</v>
      </c>
      <c r="L49" s="182"/>
      <c r="M49" s="182"/>
      <c r="N49" s="182">
        <f>'実質公債費比率（分子）の構造'!O$45</f>
        <v>29596</v>
      </c>
      <c r="O49" s="182"/>
      <c r="P49" s="182"/>
    </row>
    <row r="50" spans="1:16" x14ac:dyDescent="0.15">
      <c r="A50" s="182" t="s">
        <v>71</v>
      </c>
      <c r="B50" s="182" t="e">
        <f>NA()</f>
        <v>#N/A</v>
      </c>
      <c r="C50" s="182">
        <f>IF(ISNUMBER('実質公債費比率（分子）の構造'!K$53),'実質公債費比率（分子）の構造'!K$53,NA())</f>
        <v>12294</v>
      </c>
      <c r="D50" s="182" t="e">
        <f>NA()</f>
        <v>#N/A</v>
      </c>
      <c r="E50" s="182" t="e">
        <f>NA()</f>
        <v>#N/A</v>
      </c>
      <c r="F50" s="182">
        <f>IF(ISNUMBER('実質公債費比率（分子）の構造'!L$53),'実質公債費比率（分子）の構造'!L$53,NA())</f>
        <v>11272</v>
      </c>
      <c r="G50" s="182" t="e">
        <f>NA()</f>
        <v>#N/A</v>
      </c>
      <c r="H50" s="182" t="e">
        <f>NA()</f>
        <v>#N/A</v>
      </c>
      <c r="I50" s="182">
        <f>IF(ISNUMBER('実質公債費比率（分子）の構造'!M$53),'実質公債費比率（分子）の構造'!M$53,NA())</f>
        <v>10021</v>
      </c>
      <c r="J50" s="182" t="e">
        <f>NA()</f>
        <v>#N/A</v>
      </c>
      <c r="K50" s="182" t="e">
        <f>NA()</f>
        <v>#N/A</v>
      </c>
      <c r="L50" s="182">
        <f>IF(ISNUMBER('実質公債費比率（分子）の構造'!N$53),'実質公債費比率（分子）の構造'!N$53,NA())</f>
        <v>9640</v>
      </c>
      <c r="M50" s="182" t="e">
        <f>NA()</f>
        <v>#N/A</v>
      </c>
      <c r="N50" s="182" t="e">
        <f>NA()</f>
        <v>#N/A</v>
      </c>
      <c r="O50" s="182">
        <f>IF(ISNUMBER('実質公債費比率（分子）の構造'!O$53),'実質公債費比率（分子）の構造'!O$53,NA())</f>
        <v>9497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330413</v>
      </c>
      <c r="E56" s="181"/>
      <c r="F56" s="181"/>
      <c r="G56" s="181">
        <f>'将来負担比率（分子）の構造'!J$52</f>
        <v>339169</v>
      </c>
      <c r="H56" s="181"/>
      <c r="I56" s="181"/>
      <c r="J56" s="181">
        <f>'将来負担比率（分子）の構造'!K$52</f>
        <v>344659</v>
      </c>
      <c r="K56" s="181"/>
      <c r="L56" s="181"/>
      <c r="M56" s="181">
        <f>'将来負担比率（分子）の構造'!L$52</f>
        <v>351547</v>
      </c>
      <c r="N56" s="181"/>
      <c r="O56" s="181"/>
      <c r="P56" s="181">
        <f>'将来負担比率（分子）の構造'!M$52</f>
        <v>362112</v>
      </c>
    </row>
    <row r="57" spans="1:16" x14ac:dyDescent="0.15">
      <c r="A57" s="181" t="s">
        <v>42</v>
      </c>
      <c r="B57" s="181"/>
      <c r="C57" s="181"/>
      <c r="D57" s="181">
        <f>'将来負担比率（分子）の構造'!I$51</f>
        <v>58626</v>
      </c>
      <c r="E57" s="181"/>
      <c r="F57" s="181"/>
      <c r="G57" s="181">
        <f>'将来負担比率（分子）の構造'!J$51</f>
        <v>53843</v>
      </c>
      <c r="H57" s="181"/>
      <c r="I57" s="181"/>
      <c r="J57" s="181">
        <f>'将来負担比率（分子）の構造'!K$51</f>
        <v>46091</v>
      </c>
      <c r="K57" s="181"/>
      <c r="L57" s="181"/>
      <c r="M57" s="181">
        <f>'将来負担比率（分子）の構造'!L$51</f>
        <v>42834</v>
      </c>
      <c r="N57" s="181"/>
      <c r="O57" s="181"/>
      <c r="P57" s="181">
        <f>'将来負担比率（分子）の構造'!M$51</f>
        <v>43049</v>
      </c>
    </row>
    <row r="58" spans="1:16" x14ac:dyDescent="0.15">
      <c r="A58" s="181" t="s">
        <v>41</v>
      </c>
      <c r="B58" s="181"/>
      <c r="C58" s="181"/>
      <c r="D58" s="181">
        <f>'将来負担比率（分子）の構造'!I$50</f>
        <v>65273</v>
      </c>
      <c r="E58" s="181"/>
      <c r="F58" s="181"/>
      <c r="G58" s="181">
        <f>'将来負担比率（分子）の構造'!J$50</f>
        <v>69834</v>
      </c>
      <c r="H58" s="181"/>
      <c r="I58" s="181"/>
      <c r="J58" s="181">
        <f>'将来負担比率（分子）の構造'!K$50</f>
        <v>77197</v>
      </c>
      <c r="K58" s="181"/>
      <c r="L58" s="181"/>
      <c r="M58" s="181">
        <f>'将来負担比率（分子）の構造'!L$50</f>
        <v>78539</v>
      </c>
      <c r="N58" s="181"/>
      <c r="O58" s="181"/>
      <c r="P58" s="181">
        <f>'将来負担比率（分子）の構造'!M$50</f>
        <v>75899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37163</v>
      </c>
      <c r="C62" s="181"/>
      <c r="D62" s="181"/>
      <c r="E62" s="181">
        <f>'将来負担比率（分子）の構造'!J$45</f>
        <v>69090</v>
      </c>
      <c r="F62" s="181"/>
      <c r="G62" s="181"/>
      <c r="H62" s="181">
        <f>'将来負担比率（分子）の構造'!K$45</f>
        <v>66422</v>
      </c>
      <c r="I62" s="181"/>
      <c r="J62" s="181"/>
      <c r="K62" s="181">
        <f>'将来負担比率（分子）の構造'!L$45</f>
        <v>64692</v>
      </c>
      <c r="L62" s="181"/>
      <c r="M62" s="181"/>
      <c r="N62" s="181">
        <f>'将来負担比率（分子）の構造'!M$45</f>
        <v>62937</v>
      </c>
      <c r="O62" s="181"/>
      <c r="P62" s="181"/>
    </row>
    <row r="63" spans="1:16" x14ac:dyDescent="0.15">
      <c r="A63" s="181" t="s">
        <v>34</v>
      </c>
      <c r="B63" s="181">
        <f>'将来負担比率（分子）の構造'!I$44</f>
        <v>63</v>
      </c>
      <c r="C63" s="181"/>
      <c r="D63" s="181"/>
      <c r="E63" s="181">
        <f>'将来負担比率（分子）の構造'!J$44</f>
        <v>52</v>
      </c>
      <c r="F63" s="181"/>
      <c r="G63" s="181"/>
      <c r="H63" s="181">
        <f>'将来負担比率（分子）の構造'!K$44</f>
        <v>41</v>
      </c>
      <c r="I63" s="181"/>
      <c r="J63" s="181"/>
      <c r="K63" s="181">
        <f>'将来負担比率（分子）の構造'!L$44</f>
        <v>29</v>
      </c>
      <c r="L63" s="181"/>
      <c r="M63" s="181"/>
      <c r="N63" s="181">
        <f>'将来負担比率（分子）の構造'!M$44</f>
        <v>18</v>
      </c>
      <c r="O63" s="181"/>
      <c r="P63" s="181"/>
    </row>
    <row r="64" spans="1:16" x14ac:dyDescent="0.15">
      <c r="A64" s="181" t="s">
        <v>33</v>
      </c>
      <c r="B64" s="181">
        <f>'将来負担比率（分子）の構造'!I$43</f>
        <v>84476</v>
      </c>
      <c r="C64" s="181"/>
      <c r="D64" s="181"/>
      <c r="E64" s="181">
        <f>'将来負担比率（分子）の構造'!J$43</f>
        <v>77038</v>
      </c>
      <c r="F64" s="181"/>
      <c r="G64" s="181"/>
      <c r="H64" s="181">
        <f>'将来負担比率（分子）の構造'!K$43</f>
        <v>70958</v>
      </c>
      <c r="I64" s="181"/>
      <c r="J64" s="181"/>
      <c r="K64" s="181">
        <f>'将来負担比率（分子）の構造'!L$43</f>
        <v>65344</v>
      </c>
      <c r="L64" s="181"/>
      <c r="M64" s="181"/>
      <c r="N64" s="181">
        <f>'将来負担比率（分子）の構造'!M$43</f>
        <v>60782</v>
      </c>
      <c r="O64" s="181"/>
      <c r="P64" s="181"/>
    </row>
    <row r="65" spans="1:16" x14ac:dyDescent="0.15">
      <c r="A65" s="181" t="s">
        <v>32</v>
      </c>
      <c r="B65" s="181">
        <f>'将来負担比率（分子）の構造'!I$42</f>
        <v>11522</v>
      </c>
      <c r="C65" s="181"/>
      <c r="D65" s="181"/>
      <c r="E65" s="181">
        <f>'将来負担比率（分子）の構造'!J$42</f>
        <v>10676</v>
      </c>
      <c r="F65" s="181"/>
      <c r="G65" s="181"/>
      <c r="H65" s="181">
        <f>'将来負担比率（分子）の構造'!K$42</f>
        <v>9466</v>
      </c>
      <c r="I65" s="181"/>
      <c r="J65" s="181"/>
      <c r="K65" s="181">
        <f>'将来負担比率（分子）の構造'!L$42</f>
        <v>10378</v>
      </c>
      <c r="L65" s="181"/>
      <c r="M65" s="181"/>
      <c r="N65" s="181">
        <f>'将来負担比率（分子）の構造'!M$42</f>
        <v>9673</v>
      </c>
      <c r="O65" s="181"/>
      <c r="P65" s="181"/>
    </row>
    <row r="66" spans="1:16" x14ac:dyDescent="0.15">
      <c r="A66" s="181" t="s">
        <v>31</v>
      </c>
      <c r="B66" s="181">
        <f>'将来負担比率（分子）の構造'!I$41</f>
        <v>281064</v>
      </c>
      <c r="C66" s="181"/>
      <c r="D66" s="181"/>
      <c r="E66" s="181">
        <f>'将来負担比率（分子）の構造'!J$41</f>
        <v>282790</v>
      </c>
      <c r="F66" s="181"/>
      <c r="G66" s="181"/>
      <c r="H66" s="181">
        <f>'将来負担比率（分子）の構造'!K$41</f>
        <v>281322</v>
      </c>
      <c r="I66" s="181"/>
      <c r="J66" s="181"/>
      <c r="K66" s="181">
        <f>'将来負担比率（分子）の構造'!L$41</f>
        <v>281621</v>
      </c>
      <c r="L66" s="181"/>
      <c r="M66" s="181"/>
      <c r="N66" s="181">
        <f>'将来負担比率（分子）の構造'!M$41</f>
        <v>286535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15225</v>
      </c>
      <c r="C72" s="185">
        <f>基金残高に係る経年分析!G55</f>
        <v>11546</v>
      </c>
      <c r="D72" s="185">
        <f>基金残高に係る経年分析!H55</f>
        <v>10767</v>
      </c>
    </row>
    <row r="73" spans="1:16" x14ac:dyDescent="0.15">
      <c r="A73" s="184" t="s">
        <v>78</v>
      </c>
      <c r="B73" s="185">
        <f>基金残高に係る経年分析!F56</f>
        <v>1031</v>
      </c>
      <c r="C73" s="185">
        <f>基金残高に係る経年分析!G56</f>
        <v>1010</v>
      </c>
      <c r="D73" s="185">
        <f>基金残高に係る経年分析!H56</f>
        <v>590</v>
      </c>
    </row>
    <row r="74" spans="1:16" x14ac:dyDescent="0.15">
      <c r="A74" s="184" t="s">
        <v>79</v>
      </c>
      <c r="B74" s="185">
        <f>基金残高に係る経年分析!F57</f>
        <v>29864</v>
      </c>
      <c r="C74" s="185">
        <f>基金残高に係る経年分析!G57</f>
        <v>32846</v>
      </c>
      <c r="D74" s="185">
        <f>基金残高に係る経年分析!H57</f>
        <v>31526</v>
      </c>
    </row>
  </sheetData>
  <sheetProtection algorithmName="SHA-512" hashValue="2Zp/DLD+36mnRto09NW7JLz3ifrvTaiMQ6RT1NoakASKZur/wc5e7abxWdzkIOYWL1Qkks1P+AXOAYoUeJT1OQ==" saltValue="gjrLxK+OX39L6HE3D/fQ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148177952</v>
      </c>
      <c r="S5" s="698"/>
      <c r="T5" s="698"/>
      <c r="U5" s="698"/>
      <c r="V5" s="698"/>
      <c r="W5" s="698"/>
      <c r="X5" s="698"/>
      <c r="Y5" s="741"/>
      <c r="Z5" s="759">
        <v>32.799999999999997</v>
      </c>
      <c r="AA5" s="759"/>
      <c r="AB5" s="759"/>
      <c r="AC5" s="759"/>
      <c r="AD5" s="760">
        <v>140655665</v>
      </c>
      <c r="AE5" s="760"/>
      <c r="AF5" s="760"/>
      <c r="AG5" s="760"/>
      <c r="AH5" s="760"/>
      <c r="AI5" s="760"/>
      <c r="AJ5" s="760"/>
      <c r="AK5" s="760"/>
      <c r="AL5" s="742">
        <v>71.5</v>
      </c>
      <c r="AM5" s="713"/>
      <c r="AN5" s="713"/>
      <c r="AO5" s="743"/>
      <c r="AP5" s="708" t="s">
        <v>226</v>
      </c>
      <c r="AQ5" s="709"/>
      <c r="AR5" s="709"/>
      <c r="AS5" s="709"/>
      <c r="AT5" s="709"/>
      <c r="AU5" s="709"/>
      <c r="AV5" s="709"/>
      <c r="AW5" s="709"/>
      <c r="AX5" s="709"/>
      <c r="AY5" s="709"/>
      <c r="AZ5" s="709"/>
      <c r="BA5" s="709"/>
      <c r="BB5" s="709"/>
      <c r="BC5" s="709"/>
      <c r="BD5" s="709"/>
      <c r="BE5" s="709"/>
      <c r="BF5" s="710"/>
      <c r="BG5" s="642">
        <v>135254760</v>
      </c>
      <c r="BH5" s="643"/>
      <c r="BI5" s="643"/>
      <c r="BJ5" s="643"/>
      <c r="BK5" s="643"/>
      <c r="BL5" s="643"/>
      <c r="BM5" s="643"/>
      <c r="BN5" s="644"/>
      <c r="BO5" s="675">
        <v>91.3</v>
      </c>
      <c r="BP5" s="675"/>
      <c r="BQ5" s="675"/>
      <c r="BR5" s="675"/>
      <c r="BS5" s="676" t="s">
        <v>128</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3614423</v>
      </c>
      <c r="S6" s="643"/>
      <c r="T6" s="643"/>
      <c r="U6" s="643"/>
      <c r="V6" s="643"/>
      <c r="W6" s="643"/>
      <c r="X6" s="643"/>
      <c r="Y6" s="644"/>
      <c r="Z6" s="675">
        <v>0.8</v>
      </c>
      <c r="AA6" s="675"/>
      <c r="AB6" s="675"/>
      <c r="AC6" s="675"/>
      <c r="AD6" s="676">
        <v>3614423</v>
      </c>
      <c r="AE6" s="676"/>
      <c r="AF6" s="676"/>
      <c r="AG6" s="676"/>
      <c r="AH6" s="676"/>
      <c r="AI6" s="676"/>
      <c r="AJ6" s="676"/>
      <c r="AK6" s="676"/>
      <c r="AL6" s="645">
        <v>1.8</v>
      </c>
      <c r="AM6" s="646"/>
      <c r="AN6" s="646"/>
      <c r="AO6" s="677"/>
      <c r="AP6" s="639" t="s">
        <v>231</v>
      </c>
      <c r="AQ6" s="640"/>
      <c r="AR6" s="640"/>
      <c r="AS6" s="640"/>
      <c r="AT6" s="640"/>
      <c r="AU6" s="640"/>
      <c r="AV6" s="640"/>
      <c r="AW6" s="640"/>
      <c r="AX6" s="640"/>
      <c r="AY6" s="640"/>
      <c r="AZ6" s="640"/>
      <c r="BA6" s="640"/>
      <c r="BB6" s="640"/>
      <c r="BC6" s="640"/>
      <c r="BD6" s="640"/>
      <c r="BE6" s="640"/>
      <c r="BF6" s="641"/>
      <c r="BG6" s="642">
        <v>135254760</v>
      </c>
      <c r="BH6" s="643"/>
      <c r="BI6" s="643"/>
      <c r="BJ6" s="643"/>
      <c r="BK6" s="643"/>
      <c r="BL6" s="643"/>
      <c r="BM6" s="643"/>
      <c r="BN6" s="644"/>
      <c r="BO6" s="675">
        <v>91.3</v>
      </c>
      <c r="BP6" s="675"/>
      <c r="BQ6" s="675"/>
      <c r="BR6" s="675"/>
      <c r="BS6" s="676" t="s">
        <v>128</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896483</v>
      </c>
      <c r="CS6" s="643"/>
      <c r="CT6" s="643"/>
      <c r="CU6" s="643"/>
      <c r="CV6" s="643"/>
      <c r="CW6" s="643"/>
      <c r="CX6" s="643"/>
      <c r="CY6" s="644"/>
      <c r="CZ6" s="742">
        <v>0.2</v>
      </c>
      <c r="DA6" s="713"/>
      <c r="DB6" s="713"/>
      <c r="DC6" s="745"/>
      <c r="DD6" s="648" t="s">
        <v>143</v>
      </c>
      <c r="DE6" s="643"/>
      <c r="DF6" s="643"/>
      <c r="DG6" s="643"/>
      <c r="DH6" s="643"/>
      <c r="DI6" s="643"/>
      <c r="DJ6" s="643"/>
      <c r="DK6" s="643"/>
      <c r="DL6" s="643"/>
      <c r="DM6" s="643"/>
      <c r="DN6" s="643"/>
      <c r="DO6" s="643"/>
      <c r="DP6" s="644"/>
      <c r="DQ6" s="648">
        <v>896483</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115949</v>
      </c>
      <c r="S7" s="643"/>
      <c r="T7" s="643"/>
      <c r="U7" s="643"/>
      <c r="V7" s="643"/>
      <c r="W7" s="643"/>
      <c r="X7" s="643"/>
      <c r="Y7" s="644"/>
      <c r="Z7" s="675">
        <v>0</v>
      </c>
      <c r="AA7" s="675"/>
      <c r="AB7" s="675"/>
      <c r="AC7" s="675"/>
      <c r="AD7" s="676">
        <v>115949</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73428269</v>
      </c>
      <c r="BH7" s="643"/>
      <c r="BI7" s="643"/>
      <c r="BJ7" s="643"/>
      <c r="BK7" s="643"/>
      <c r="BL7" s="643"/>
      <c r="BM7" s="643"/>
      <c r="BN7" s="644"/>
      <c r="BO7" s="675">
        <v>49.6</v>
      </c>
      <c r="BP7" s="675"/>
      <c r="BQ7" s="675"/>
      <c r="BR7" s="675"/>
      <c r="BS7" s="676" t="s">
        <v>128</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107485971</v>
      </c>
      <c r="CS7" s="643"/>
      <c r="CT7" s="643"/>
      <c r="CU7" s="643"/>
      <c r="CV7" s="643"/>
      <c r="CW7" s="643"/>
      <c r="CX7" s="643"/>
      <c r="CY7" s="644"/>
      <c r="CZ7" s="675">
        <v>24.4</v>
      </c>
      <c r="DA7" s="675"/>
      <c r="DB7" s="675"/>
      <c r="DC7" s="675"/>
      <c r="DD7" s="648">
        <v>1247550</v>
      </c>
      <c r="DE7" s="643"/>
      <c r="DF7" s="643"/>
      <c r="DG7" s="643"/>
      <c r="DH7" s="643"/>
      <c r="DI7" s="643"/>
      <c r="DJ7" s="643"/>
      <c r="DK7" s="643"/>
      <c r="DL7" s="643"/>
      <c r="DM7" s="643"/>
      <c r="DN7" s="643"/>
      <c r="DO7" s="643"/>
      <c r="DP7" s="644"/>
      <c r="DQ7" s="648">
        <v>22838327</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494098</v>
      </c>
      <c r="S8" s="643"/>
      <c r="T8" s="643"/>
      <c r="U8" s="643"/>
      <c r="V8" s="643"/>
      <c r="W8" s="643"/>
      <c r="X8" s="643"/>
      <c r="Y8" s="644"/>
      <c r="Z8" s="675">
        <v>0.1</v>
      </c>
      <c r="AA8" s="675"/>
      <c r="AB8" s="675"/>
      <c r="AC8" s="675"/>
      <c r="AD8" s="676">
        <v>494098</v>
      </c>
      <c r="AE8" s="676"/>
      <c r="AF8" s="676"/>
      <c r="AG8" s="676"/>
      <c r="AH8" s="676"/>
      <c r="AI8" s="676"/>
      <c r="AJ8" s="676"/>
      <c r="AK8" s="676"/>
      <c r="AL8" s="645">
        <v>0.3</v>
      </c>
      <c r="AM8" s="646"/>
      <c r="AN8" s="646"/>
      <c r="AO8" s="677"/>
      <c r="AP8" s="639" t="s">
        <v>237</v>
      </c>
      <c r="AQ8" s="640"/>
      <c r="AR8" s="640"/>
      <c r="AS8" s="640"/>
      <c r="AT8" s="640"/>
      <c r="AU8" s="640"/>
      <c r="AV8" s="640"/>
      <c r="AW8" s="640"/>
      <c r="AX8" s="640"/>
      <c r="AY8" s="640"/>
      <c r="AZ8" s="640"/>
      <c r="BA8" s="640"/>
      <c r="BB8" s="640"/>
      <c r="BC8" s="640"/>
      <c r="BD8" s="640"/>
      <c r="BE8" s="640"/>
      <c r="BF8" s="641"/>
      <c r="BG8" s="642">
        <v>1472958</v>
      </c>
      <c r="BH8" s="643"/>
      <c r="BI8" s="643"/>
      <c r="BJ8" s="643"/>
      <c r="BK8" s="643"/>
      <c r="BL8" s="643"/>
      <c r="BM8" s="643"/>
      <c r="BN8" s="644"/>
      <c r="BO8" s="675">
        <v>1</v>
      </c>
      <c r="BP8" s="675"/>
      <c r="BQ8" s="675"/>
      <c r="BR8" s="675"/>
      <c r="BS8" s="648" t="s">
        <v>128</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110906057</v>
      </c>
      <c r="CS8" s="643"/>
      <c r="CT8" s="643"/>
      <c r="CU8" s="643"/>
      <c r="CV8" s="643"/>
      <c r="CW8" s="643"/>
      <c r="CX8" s="643"/>
      <c r="CY8" s="644"/>
      <c r="CZ8" s="675">
        <v>25.2</v>
      </c>
      <c r="DA8" s="675"/>
      <c r="DB8" s="675"/>
      <c r="DC8" s="675"/>
      <c r="DD8" s="648">
        <v>2621338</v>
      </c>
      <c r="DE8" s="643"/>
      <c r="DF8" s="643"/>
      <c r="DG8" s="643"/>
      <c r="DH8" s="643"/>
      <c r="DI8" s="643"/>
      <c r="DJ8" s="643"/>
      <c r="DK8" s="643"/>
      <c r="DL8" s="643"/>
      <c r="DM8" s="643"/>
      <c r="DN8" s="643"/>
      <c r="DO8" s="643"/>
      <c r="DP8" s="644"/>
      <c r="DQ8" s="648">
        <v>54902563</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671146</v>
      </c>
      <c r="S9" s="643"/>
      <c r="T9" s="643"/>
      <c r="U9" s="643"/>
      <c r="V9" s="643"/>
      <c r="W9" s="643"/>
      <c r="X9" s="643"/>
      <c r="Y9" s="644"/>
      <c r="Z9" s="675">
        <v>0.1</v>
      </c>
      <c r="AA9" s="675"/>
      <c r="AB9" s="675"/>
      <c r="AC9" s="675"/>
      <c r="AD9" s="676">
        <v>671146</v>
      </c>
      <c r="AE9" s="676"/>
      <c r="AF9" s="676"/>
      <c r="AG9" s="676"/>
      <c r="AH9" s="676"/>
      <c r="AI9" s="676"/>
      <c r="AJ9" s="676"/>
      <c r="AK9" s="676"/>
      <c r="AL9" s="645">
        <v>0.3</v>
      </c>
      <c r="AM9" s="646"/>
      <c r="AN9" s="646"/>
      <c r="AO9" s="677"/>
      <c r="AP9" s="639" t="s">
        <v>240</v>
      </c>
      <c r="AQ9" s="640"/>
      <c r="AR9" s="640"/>
      <c r="AS9" s="640"/>
      <c r="AT9" s="640"/>
      <c r="AU9" s="640"/>
      <c r="AV9" s="640"/>
      <c r="AW9" s="640"/>
      <c r="AX9" s="640"/>
      <c r="AY9" s="640"/>
      <c r="AZ9" s="640"/>
      <c r="BA9" s="640"/>
      <c r="BB9" s="640"/>
      <c r="BC9" s="640"/>
      <c r="BD9" s="640"/>
      <c r="BE9" s="640"/>
      <c r="BF9" s="641"/>
      <c r="BG9" s="642">
        <v>64032633</v>
      </c>
      <c r="BH9" s="643"/>
      <c r="BI9" s="643"/>
      <c r="BJ9" s="643"/>
      <c r="BK9" s="643"/>
      <c r="BL9" s="643"/>
      <c r="BM9" s="643"/>
      <c r="BN9" s="644"/>
      <c r="BO9" s="675">
        <v>43.2</v>
      </c>
      <c r="BP9" s="675"/>
      <c r="BQ9" s="675"/>
      <c r="BR9" s="675"/>
      <c r="BS9" s="648" t="s">
        <v>143</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29836824</v>
      </c>
      <c r="CS9" s="643"/>
      <c r="CT9" s="643"/>
      <c r="CU9" s="643"/>
      <c r="CV9" s="643"/>
      <c r="CW9" s="643"/>
      <c r="CX9" s="643"/>
      <c r="CY9" s="644"/>
      <c r="CZ9" s="675">
        <v>6.8</v>
      </c>
      <c r="DA9" s="675"/>
      <c r="DB9" s="675"/>
      <c r="DC9" s="675"/>
      <c r="DD9" s="648">
        <v>7724335</v>
      </c>
      <c r="DE9" s="643"/>
      <c r="DF9" s="643"/>
      <c r="DG9" s="643"/>
      <c r="DH9" s="643"/>
      <c r="DI9" s="643"/>
      <c r="DJ9" s="643"/>
      <c r="DK9" s="643"/>
      <c r="DL9" s="643"/>
      <c r="DM9" s="643"/>
      <c r="DN9" s="643"/>
      <c r="DO9" s="643"/>
      <c r="DP9" s="644"/>
      <c r="DQ9" s="648">
        <v>20947072</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v>135880</v>
      </c>
      <c r="S10" s="643"/>
      <c r="T10" s="643"/>
      <c r="U10" s="643"/>
      <c r="V10" s="643"/>
      <c r="W10" s="643"/>
      <c r="X10" s="643"/>
      <c r="Y10" s="644"/>
      <c r="Z10" s="675">
        <v>0</v>
      </c>
      <c r="AA10" s="675"/>
      <c r="AB10" s="675"/>
      <c r="AC10" s="675"/>
      <c r="AD10" s="676">
        <v>135880</v>
      </c>
      <c r="AE10" s="676"/>
      <c r="AF10" s="676"/>
      <c r="AG10" s="676"/>
      <c r="AH10" s="676"/>
      <c r="AI10" s="676"/>
      <c r="AJ10" s="676"/>
      <c r="AK10" s="676"/>
      <c r="AL10" s="645">
        <v>0.1</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2588612</v>
      </c>
      <c r="BH10" s="643"/>
      <c r="BI10" s="643"/>
      <c r="BJ10" s="643"/>
      <c r="BK10" s="643"/>
      <c r="BL10" s="643"/>
      <c r="BM10" s="643"/>
      <c r="BN10" s="644"/>
      <c r="BO10" s="675">
        <v>1.7</v>
      </c>
      <c r="BP10" s="675"/>
      <c r="BQ10" s="675"/>
      <c r="BR10" s="675"/>
      <c r="BS10" s="648" t="s">
        <v>128</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454658</v>
      </c>
      <c r="CS10" s="643"/>
      <c r="CT10" s="643"/>
      <c r="CU10" s="643"/>
      <c r="CV10" s="643"/>
      <c r="CW10" s="643"/>
      <c r="CX10" s="643"/>
      <c r="CY10" s="644"/>
      <c r="CZ10" s="675">
        <v>0.1</v>
      </c>
      <c r="DA10" s="675"/>
      <c r="DB10" s="675"/>
      <c r="DC10" s="675"/>
      <c r="DD10" s="648">
        <v>106869</v>
      </c>
      <c r="DE10" s="643"/>
      <c r="DF10" s="643"/>
      <c r="DG10" s="643"/>
      <c r="DH10" s="643"/>
      <c r="DI10" s="643"/>
      <c r="DJ10" s="643"/>
      <c r="DK10" s="643"/>
      <c r="DL10" s="643"/>
      <c r="DM10" s="643"/>
      <c r="DN10" s="643"/>
      <c r="DO10" s="643"/>
      <c r="DP10" s="644"/>
      <c r="DQ10" s="648">
        <v>408787</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17852882</v>
      </c>
      <c r="S11" s="643"/>
      <c r="T11" s="643"/>
      <c r="U11" s="643"/>
      <c r="V11" s="643"/>
      <c r="W11" s="643"/>
      <c r="X11" s="643"/>
      <c r="Y11" s="644"/>
      <c r="Z11" s="645">
        <v>4</v>
      </c>
      <c r="AA11" s="646"/>
      <c r="AB11" s="646"/>
      <c r="AC11" s="647"/>
      <c r="AD11" s="648">
        <v>17852882</v>
      </c>
      <c r="AE11" s="643"/>
      <c r="AF11" s="643"/>
      <c r="AG11" s="643"/>
      <c r="AH11" s="643"/>
      <c r="AI11" s="643"/>
      <c r="AJ11" s="643"/>
      <c r="AK11" s="644"/>
      <c r="AL11" s="645">
        <v>9.1</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5334066</v>
      </c>
      <c r="BH11" s="643"/>
      <c r="BI11" s="643"/>
      <c r="BJ11" s="643"/>
      <c r="BK11" s="643"/>
      <c r="BL11" s="643"/>
      <c r="BM11" s="643"/>
      <c r="BN11" s="644"/>
      <c r="BO11" s="675">
        <v>3.6</v>
      </c>
      <c r="BP11" s="675"/>
      <c r="BQ11" s="675"/>
      <c r="BR11" s="675"/>
      <c r="BS11" s="648" t="s">
        <v>143</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7448637</v>
      </c>
      <c r="CS11" s="643"/>
      <c r="CT11" s="643"/>
      <c r="CU11" s="643"/>
      <c r="CV11" s="643"/>
      <c r="CW11" s="643"/>
      <c r="CX11" s="643"/>
      <c r="CY11" s="644"/>
      <c r="CZ11" s="675">
        <v>1.7</v>
      </c>
      <c r="DA11" s="675"/>
      <c r="DB11" s="675"/>
      <c r="DC11" s="675"/>
      <c r="DD11" s="648">
        <v>4171947</v>
      </c>
      <c r="DE11" s="643"/>
      <c r="DF11" s="643"/>
      <c r="DG11" s="643"/>
      <c r="DH11" s="643"/>
      <c r="DI11" s="643"/>
      <c r="DJ11" s="643"/>
      <c r="DK11" s="643"/>
      <c r="DL11" s="643"/>
      <c r="DM11" s="643"/>
      <c r="DN11" s="643"/>
      <c r="DO11" s="643"/>
      <c r="DP11" s="644"/>
      <c r="DQ11" s="648">
        <v>4047729</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82232</v>
      </c>
      <c r="S12" s="643"/>
      <c r="T12" s="643"/>
      <c r="U12" s="643"/>
      <c r="V12" s="643"/>
      <c r="W12" s="643"/>
      <c r="X12" s="643"/>
      <c r="Y12" s="644"/>
      <c r="Z12" s="675">
        <v>0</v>
      </c>
      <c r="AA12" s="675"/>
      <c r="AB12" s="675"/>
      <c r="AC12" s="675"/>
      <c r="AD12" s="676">
        <v>82232</v>
      </c>
      <c r="AE12" s="676"/>
      <c r="AF12" s="676"/>
      <c r="AG12" s="676"/>
      <c r="AH12" s="676"/>
      <c r="AI12" s="676"/>
      <c r="AJ12" s="676"/>
      <c r="AK12" s="676"/>
      <c r="AL12" s="645">
        <v>0</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55065029</v>
      </c>
      <c r="BH12" s="643"/>
      <c r="BI12" s="643"/>
      <c r="BJ12" s="643"/>
      <c r="BK12" s="643"/>
      <c r="BL12" s="643"/>
      <c r="BM12" s="643"/>
      <c r="BN12" s="644"/>
      <c r="BO12" s="675">
        <v>37.200000000000003</v>
      </c>
      <c r="BP12" s="675"/>
      <c r="BQ12" s="675"/>
      <c r="BR12" s="675"/>
      <c r="BS12" s="648" t="s">
        <v>143</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11460776</v>
      </c>
      <c r="CS12" s="643"/>
      <c r="CT12" s="643"/>
      <c r="CU12" s="643"/>
      <c r="CV12" s="643"/>
      <c r="CW12" s="643"/>
      <c r="CX12" s="643"/>
      <c r="CY12" s="644"/>
      <c r="CZ12" s="675">
        <v>2.6</v>
      </c>
      <c r="DA12" s="675"/>
      <c r="DB12" s="675"/>
      <c r="DC12" s="675"/>
      <c r="DD12" s="648">
        <v>2169182</v>
      </c>
      <c r="DE12" s="643"/>
      <c r="DF12" s="643"/>
      <c r="DG12" s="643"/>
      <c r="DH12" s="643"/>
      <c r="DI12" s="643"/>
      <c r="DJ12" s="643"/>
      <c r="DK12" s="643"/>
      <c r="DL12" s="643"/>
      <c r="DM12" s="643"/>
      <c r="DN12" s="643"/>
      <c r="DO12" s="643"/>
      <c r="DP12" s="644"/>
      <c r="DQ12" s="648">
        <v>9430273</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252</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252</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54934780</v>
      </c>
      <c r="BH13" s="643"/>
      <c r="BI13" s="643"/>
      <c r="BJ13" s="643"/>
      <c r="BK13" s="643"/>
      <c r="BL13" s="643"/>
      <c r="BM13" s="643"/>
      <c r="BN13" s="644"/>
      <c r="BO13" s="675">
        <v>37.1</v>
      </c>
      <c r="BP13" s="675"/>
      <c r="BQ13" s="675"/>
      <c r="BR13" s="675"/>
      <c r="BS13" s="648" t="s">
        <v>128</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43519423</v>
      </c>
      <c r="CS13" s="643"/>
      <c r="CT13" s="643"/>
      <c r="CU13" s="643"/>
      <c r="CV13" s="643"/>
      <c r="CW13" s="643"/>
      <c r="CX13" s="643"/>
      <c r="CY13" s="644"/>
      <c r="CZ13" s="675">
        <v>9.9</v>
      </c>
      <c r="DA13" s="675"/>
      <c r="DB13" s="675"/>
      <c r="DC13" s="675"/>
      <c r="DD13" s="648">
        <v>23816448</v>
      </c>
      <c r="DE13" s="643"/>
      <c r="DF13" s="643"/>
      <c r="DG13" s="643"/>
      <c r="DH13" s="643"/>
      <c r="DI13" s="643"/>
      <c r="DJ13" s="643"/>
      <c r="DK13" s="643"/>
      <c r="DL13" s="643"/>
      <c r="DM13" s="643"/>
      <c r="DN13" s="643"/>
      <c r="DO13" s="643"/>
      <c r="DP13" s="644"/>
      <c r="DQ13" s="648">
        <v>25815699</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v>948</v>
      </c>
      <c r="S14" s="643"/>
      <c r="T14" s="643"/>
      <c r="U14" s="643"/>
      <c r="V14" s="643"/>
      <c r="W14" s="643"/>
      <c r="X14" s="643"/>
      <c r="Y14" s="644"/>
      <c r="Z14" s="675">
        <v>0</v>
      </c>
      <c r="AA14" s="675"/>
      <c r="AB14" s="675"/>
      <c r="AC14" s="675"/>
      <c r="AD14" s="676">
        <v>948</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2395132</v>
      </c>
      <c r="BH14" s="643"/>
      <c r="BI14" s="643"/>
      <c r="BJ14" s="643"/>
      <c r="BK14" s="643"/>
      <c r="BL14" s="643"/>
      <c r="BM14" s="643"/>
      <c r="BN14" s="644"/>
      <c r="BO14" s="675">
        <v>1.6</v>
      </c>
      <c r="BP14" s="675"/>
      <c r="BQ14" s="675"/>
      <c r="BR14" s="675"/>
      <c r="BS14" s="648" t="s">
        <v>143</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11213754</v>
      </c>
      <c r="CS14" s="643"/>
      <c r="CT14" s="643"/>
      <c r="CU14" s="643"/>
      <c r="CV14" s="643"/>
      <c r="CW14" s="643"/>
      <c r="CX14" s="643"/>
      <c r="CY14" s="644"/>
      <c r="CZ14" s="675">
        <v>2.5</v>
      </c>
      <c r="DA14" s="675"/>
      <c r="DB14" s="675"/>
      <c r="DC14" s="675"/>
      <c r="DD14" s="648">
        <v>1800235</v>
      </c>
      <c r="DE14" s="643"/>
      <c r="DF14" s="643"/>
      <c r="DG14" s="643"/>
      <c r="DH14" s="643"/>
      <c r="DI14" s="643"/>
      <c r="DJ14" s="643"/>
      <c r="DK14" s="643"/>
      <c r="DL14" s="643"/>
      <c r="DM14" s="643"/>
      <c r="DN14" s="643"/>
      <c r="DO14" s="643"/>
      <c r="DP14" s="644"/>
      <c r="DQ14" s="648">
        <v>9396173</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v>5610656</v>
      </c>
      <c r="S15" s="643"/>
      <c r="T15" s="643"/>
      <c r="U15" s="643"/>
      <c r="V15" s="643"/>
      <c r="W15" s="643"/>
      <c r="X15" s="643"/>
      <c r="Y15" s="644"/>
      <c r="Z15" s="675">
        <v>1.2</v>
      </c>
      <c r="AA15" s="675"/>
      <c r="AB15" s="675"/>
      <c r="AC15" s="675"/>
      <c r="AD15" s="676">
        <v>5610656</v>
      </c>
      <c r="AE15" s="676"/>
      <c r="AF15" s="676"/>
      <c r="AG15" s="676"/>
      <c r="AH15" s="676"/>
      <c r="AI15" s="676"/>
      <c r="AJ15" s="676"/>
      <c r="AK15" s="676"/>
      <c r="AL15" s="645">
        <v>2.9</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4366297</v>
      </c>
      <c r="BH15" s="643"/>
      <c r="BI15" s="643"/>
      <c r="BJ15" s="643"/>
      <c r="BK15" s="643"/>
      <c r="BL15" s="643"/>
      <c r="BM15" s="643"/>
      <c r="BN15" s="644"/>
      <c r="BO15" s="675">
        <v>2.9</v>
      </c>
      <c r="BP15" s="675"/>
      <c r="BQ15" s="675"/>
      <c r="BR15" s="675"/>
      <c r="BS15" s="648" t="s">
        <v>128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77404605</v>
      </c>
      <c r="CS15" s="643"/>
      <c r="CT15" s="643"/>
      <c r="CU15" s="643"/>
      <c r="CV15" s="643"/>
      <c r="CW15" s="643"/>
      <c r="CX15" s="643"/>
      <c r="CY15" s="644"/>
      <c r="CZ15" s="675">
        <v>17.600000000000001</v>
      </c>
      <c r="DA15" s="675"/>
      <c r="DB15" s="675"/>
      <c r="DC15" s="675"/>
      <c r="DD15" s="648">
        <v>12799051</v>
      </c>
      <c r="DE15" s="643"/>
      <c r="DF15" s="643"/>
      <c r="DG15" s="643"/>
      <c r="DH15" s="643"/>
      <c r="DI15" s="643"/>
      <c r="DJ15" s="643"/>
      <c r="DK15" s="643"/>
      <c r="DL15" s="643"/>
      <c r="DM15" s="643"/>
      <c r="DN15" s="643"/>
      <c r="DO15" s="643"/>
      <c r="DP15" s="644"/>
      <c r="DQ15" s="648">
        <v>53012587</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491611</v>
      </c>
      <c r="S16" s="643"/>
      <c r="T16" s="643"/>
      <c r="U16" s="643"/>
      <c r="V16" s="643"/>
      <c r="W16" s="643"/>
      <c r="X16" s="643"/>
      <c r="Y16" s="644"/>
      <c r="Z16" s="675">
        <v>0.1</v>
      </c>
      <c r="AA16" s="675"/>
      <c r="AB16" s="675"/>
      <c r="AC16" s="675"/>
      <c r="AD16" s="676">
        <v>491611</v>
      </c>
      <c r="AE16" s="676"/>
      <c r="AF16" s="676"/>
      <c r="AG16" s="676"/>
      <c r="AH16" s="676"/>
      <c r="AI16" s="676"/>
      <c r="AJ16" s="676"/>
      <c r="AK16" s="676"/>
      <c r="AL16" s="645">
        <v>0.3</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v>33</v>
      </c>
      <c r="BH16" s="643"/>
      <c r="BI16" s="643"/>
      <c r="BJ16" s="643"/>
      <c r="BK16" s="643"/>
      <c r="BL16" s="643"/>
      <c r="BM16" s="643"/>
      <c r="BN16" s="644"/>
      <c r="BO16" s="675">
        <v>0</v>
      </c>
      <c r="BP16" s="675"/>
      <c r="BQ16" s="675"/>
      <c r="BR16" s="675"/>
      <c r="BS16" s="648" t="s">
        <v>128</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2123805</v>
      </c>
      <c r="CS16" s="643"/>
      <c r="CT16" s="643"/>
      <c r="CU16" s="643"/>
      <c r="CV16" s="643"/>
      <c r="CW16" s="643"/>
      <c r="CX16" s="643"/>
      <c r="CY16" s="644"/>
      <c r="CZ16" s="675">
        <v>0.5</v>
      </c>
      <c r="DA16" s="675"/>
      <c r="DB16" s="675"/>
      <c r="DC16" s="675"/>
      <c r="DD16" s="648" t="s">
        <v>252</v>
      </c>
      <c r="DE16" s="643"/>
      <c r="DF16" s="643"/>
      <c r="DG16" s="643"/>
      <c r="DH16" s="643"/>
      <c r="DI16" s="643"/>
      <c r="DJ16" s="643"/>
      <c r="DK16" s="643"/>
      <c r="DL16" s="643"/>
      <c r="DM16" s="643"/>
      <c r="DN16" s="643"/>
      <c r="DO16" s="643"/>
      <c r="DP16" s="644"/>
      <c r="DQ16" s="648">
        <v>706483</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1112438</v>
      </c>
      <c r="S17" s="643"/>
      <c r="T17" s="643"/>
      <c r="U17" s="643"/>
      <c r="V17" s="643"/>
      <c r="W17" s="643"/>
      <c r="X17" s="643"/>
      <c r="Y17" s="644"/>
      <c r="Z17" s="675">
        <v>0.2</v>
      </c>
      <c r="AA17" s="675"/>
      <c r="AB17" s="675"/>
      <c r="AC17" s="675"/>
      <c r="AD17" s="676">
        <v>1112438</v>
      </c>
      <c r="AE17" s="676"/>
      <c r="AF17" s="676"/>
      <c r="AG17" s="676"/>
      <c r="AH17" s="676"/>
      <c r="AI17" s="676"/>
      <c r="AJ17" s="676"/>
      <c r="AK17" s="676"/>
      <c r="AL17" s="645">
        <v>0.6</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37675173</v>
      </c>
      <c r="CS17" s="643"/>
      <c r="CT17" s="643"/>
      <c r="CU17" s="643"/>
      <c r="CV17" s="643"/>
      <c r="CW17" s="643"/>
      <c r="CX17" s="643"/>
      <c r="CY17" s="644"/>
      <c r="CZ17" s="675">
        <v>8.6</v>
      </c>
      <c r="DA17" s="675"/>
      <c r="DB17" s="675"/>
      <c r="DC17" s="675"/>
      <c r="DD17" s="648" t="s">
        <v>128</v>
      </c>
      <c r="DE17" s="643"/>
      <c r="DF17" s="643"/>
      <c r="DG17" s="643"/>
      <c r="DH17" s="643"/>
      <c r="DI17" s="643"/>
      <c r="DJ17" s="643"/>
      <c r="DK17" s="643"/>
      <c r="DL17" s="643"/>
      <c r="DM17" s="643"/>
      <c r="DN17" s="643"/>
      <c r="DO17" s="643"/>
      <c r="DP17" s="644"/>
      <c r="DQ17" s="648">
        <v>37042983</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1337805</v>
      </c>
      <c r="S18" s="643"/>
      <c r="T18" s="643"/>
      <c r="U18" s="643"/>
      <c r="V18" s="643"/>
      <c r="W18" s="643"/>
      <c r="X18" s="643"/>
      <c r="Y18" s="644"/>
      <c r="Z18" s="675">
        <v>0.3</v>
      </c>
      <c r="AA18" s="675"/>
      <c r="AB18" s="675"/>
      <c r="AC18" s="675"/>
      <c r="AD18" s="676">
        <v>1337805</v>
      </c>
      <c r="AE18" s="676"/>
      <c r="AF18" s="676"/>
      <c r="AG18" s="676"/>
      <c r="AH18" s="676"/>
      <c r="AI18" s="676"/>
      <c r="AJ18" s="676"/>
      <c r="AK18" s="676"/>
      <c r="AL18" s="645">
        <v>0.7</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252</v>
      </c>
      <c r="DA18" s="675"/>
      <c r="DB18" s="675"/>
      <c r="DC18" s="675"/>
      <c r="DD18" s="648" t="s">
        <v>143</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1027210</v>
      </c>
      <c r="S19" s="643"/>
      <c r="T19" s="643"/>
      <c r="U19" s="643"/>
      <c r="V19" s="643"/>
      <c r="W19" s="643"/>
      <c r="X19" s="643"/>
      <c r="Y19" s="644"/>
      <c r="Z19" s="675">
        <v>0.2</v>
      </c>
      <c r="AA19" s="675"/>
      <c r="AB19" s="675"/>
      <c r="AC19" s="675"/>
      <c r="AD19" s="676">
        <v>1027210</v>
      </c>
      <c r="AE19" s="676"/>
      <c r="AF19" s="676"/>
      <c r="AG19" s="676"/>
      <c r="AH19" s="676"/>
      <c r="AI19" s="676"/>
      <c r="AJ19" s="676"/>
      <c r="AK19" s="676"/>
      <c r="AL19" s="645">
        <v>0.5</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12923192</v>
      </c>
      <c r="BH19" s="643"/>
      <c r="BI19" s="643"/>
      <c r="BJ19" s="643"/>
      <c r="BK19" s="643"/>
      <c r="BL19" s="643"/>
      <c r="BM19" s="643"/>
      <c r="BN19" s="644"/>
      <c r="BO19" s="675">
        <v>8.6999999999999993</v>
      </c>
      <c r="BP19" s="675"/>
      <c r="BQ19" s="675"/>
      <c r="BR19" s="675"/>
      <c r="BS19" s="648" t="s">
        <v>128</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143</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243142</v>
      </c>
      <c r="S20" s="643"/>
      <c r="T20" s="643"/>
      <c r="U20" s="643"/>
      <c r="V20" s="643"/>
      <c r="W20" s="643"/>
      <c r="X20" s="643"/>
      <c r="Y20" s="644"/>
      <c r="Z20" s="675">
        <v>0.1</v>
      </c>
      <c r="AA20" s="675"/>
      <c r="AB20" s="675"/>
      <c r="AC20" s="675"/>
      <c r="AD20" s="676">
        <v>243142</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12923192</v>
      </c>
      <c r="BH20" s="643"/>
      <c r="BI20" s="643"/>
      <c r="BJ20" s="643"/>
      <c r="BK20" s="643"/>
      <c r="BL20" s="643"/>
      <c r="BM20" s="643"/>
      <c r="BN20" s="644"/>
      <c r="BO20" s="675">
        <v>8.6999999999999993</v>
      </c>
      <c r="BP20" s="675"/>
      <c r="BQ20" s="675"/>
      <c r="BR20" s="675"/>
      <c r="BS20" s="648" t="s">
        <v>143</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440426166</v>
      </c>
      <c r="CS20" s="643"/>
      <c r="CT20" s="643"/>
      <c r="CU20" s="643"/>
      <c r="CV20" s="643"/>
      <c r="CW20" s="643"/>
      <c r="CX20" s="643"/>
      <c r="CY20" s="644"/>
      <c r="CZ20" s="675">
        <v>100</v>
      </c>
      <c r="DA20" s="675"/>
      <c r="DB20" s="675"/>
      <c r="DC20" s="675"/>
      <c r="DD20" s="648">
        <v>56456955</v>
      </c>
      <c r="DE20" s="643"/>
      <c r="DF20" s="643"/>
      <c r="DG20" s="643"/>
      <c r="DH20" s="643"/>
      <c r="DI20" s="643"/>
      <c r="DJ20" s="643"/>
      <c r="DK20" s="643"/>
      <c r="DL20" s="643"/>
      <c r="DM20" s="643"/>
      <c r="DN20" s="643"/>
      <c r="DO20" s="643"/>
      <c r="DP20" s="644"/>
      <c r="DQ20" s="648">
        <v>239445159</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67453</v>
      </c>
      <c r="S21" s="643"/>
      <c r="T21" s="643"/>
      <c r="U21" s="643"/>
      <c r="V21" s="643"/>
      <c r="W21" s="643"/>
      <c r="X21" s="643"/>
      <c r="Y21" s="644"/>
      <c r="Z21" s="675">
        <v>0</v>
      </c>
      <c r="AA21" s="675"/>
      <c r="AB21" s="675"/>
      <c r="AC21" s="675"/>
      <c r="AD21" s="676">
        <v>67453</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45929</v>
      </c>
      <c r="BH21" s="643"/>
      <c r="BI21" s="643"/>
      <c r="BJ21" s="643"/>
      <c r="BK21" s="643"/>
      <c r="BL21" s="643"/>
      <c r="BM21" s="643"/>
      <c r="BN21" s="644"/>
      <c r="BO21" s="675">
        <v>0</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24554326</v>
      </c>
      <c r="S22" s="643"/>
      <c r="T22" s="643"/>
      <c r="U22" s="643"/>
      <c r="V22" s="643"/>
      <c r="W22" s="643"/>
      <c r="X22" s="643"/>
      <c r="Y22" s="644"/>
      <c r="Z22" s="675">
        <v>5.4</v>
      </c>
      <c r="AA22" s="675"/>
      <c r="AB22" s="675"/>
      <c r="AC22" s="675"/>
      <c r="AD22" s="676">
        <v>22380885</v>
      </c>
      <c r="AE22" s="676"/>
      <c r="AF22" s="676"/>
      <c r="AG22" s="676"/>
      <c r="AH22" s="676"/>
      <c r="AI22" s="676"/>
      <c r="AJ22" s="676"/>
      <c r="AK22" s="676"/>
      <c r="AL22" s="645">
        <v>11.4</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v>5354976</v>
      </c>
      <c r="BH22" s="643"/>
      <c r="BI22" s="643"/>
      <c r="BJ22" s="643"/>
      <c r="BK22" s="643"/>
      <c r="BL22" s="643"/>
      <c r="BM22" s="643"/>
      <c r="BN22" s="644"/>
      <c r="BO22" s="675">
        <v>3.6</v>
      </c>
      <c r="BP22" s="675"/>
      <c r="BQ22" s="675"/>
      <c r="BR22" s="675"/>
      <c r="BS22" s="648" t="s">
        <v>128</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22380885</v>
      </c>
      <c r="S23" s="643"/>
      <c r="T23" s="643"/>
      <c r="U23" s="643"/>
      <c r="V23" s="643"/>
      <c r="W23" s="643"/>
      <c r="X23" s="643"/>
      <c r="Y23" s="644"/>
      <c r="Z23" s="675">
        <v>5</v>
      </c>
      <c r="AA23" s="675"/>
      <c r="AB23" s="675"/>
      <c r="AC23" s="675"/>
      <c r="AD23" s="676">
        <v>22380885</v>
      </c>
      <c r="AE23" s="676"/>
      <c r="AF23" s="676"/>
      <c r="AG23" s="676"/>
      <c r="AH23" s="676"/>
      <c r="AI23" s="676"/>
      <c r="AJ23" s="676"/>
      <c r="AK23" s="676"/>
      <c r="AL23" s="645">
        <v>11.4</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7522287</v>
      </c>
      <c r="BH23" s="643"/>
      <c r="BI23" s="643"/>
      <c r="BJ23" s="643"/>
      <c r="BK23" s="643"/>
      <c r="BL23" s="643"/>
      <c r="BM23" s="643"/>
      <c r="BN23" s="644"/>
      <c r="BO23" s="675">
        <v>5.0999999999999996</v>
      </c>
      <c r="BP23" s="675"/>
      <c r="BQ23" s="675"/>
      <c r="BR23" s="675"/>
      <c r="BS23" s="648" t="s">
        <v>143</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2173304</v>
      </c>
      <c r="S24" s="643"/>
      <c r="T24" s="643"/>
      <c r="U24" s="643"/>
      <c r="V24" s="643"/>
      <c r="W24" s="643"/>
      <c r="X24" s="643"/>
      <c r="Y24" s="644"/>
      <c r="Z24" s="675">
        <v>0.5</v>
      </c>
      <c r="AA24" s="675"/>
      <c r="AB24" s="675"/>
      <c r="AC24" s="675"/>
      <c r="AD24" s="676" t="s">
        <v>252</v>
      </c>
      <c r="AE24" s="676"/>
      <c r="AF24" s="676"/>
      <c r="AG24" s="676"/>
      <c r="AH24" s="676"/>
      <c r="AI24" s="676"/>
      <c r="AJ24" s="676"/>
      <c r="AK24" s="676"/>
      <c r="AL24" s="645" t="s">
        <v>128</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143</v>
      </c>
      <c r="BH24" s="643"/>
      <c r="BI24" s="643"/>
      <c r="BJ24" s="643"/>
      <c r="BK24" s="643"/>
      <c r="BL24" s="643"/>
      <c r="BM24" s="643"/>
      <c r="BN24" s="644"/>
      <c r="BO24" s="675" t="s">
        <v>143</v>
      </c>
      <c r="BP24" s="675"/>
      <c r="BQ24" s="675"/>
      <c r="BR24" s="675"/>
      <c r="BS24" s="648" t="s">
        <v>128</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194394064</v>
      </c>
      <c r="CS24" s="698"/>
      <c r="CT24" s="698"/>
      <c r="CU24" s="698"/>
      <c r="CV24" s="698"/>
      <c r="CW24" s="698"/>
      <c r="CX24" s="698"/>
      <c r="CY24" s="741"/>
      <c r="CZ24" s="742">
        <v>44.1</v>
      </c>
      <c r="DA24" s="713"/>
      <c r="DB24" s="713"/>
      <c r="DC24" s="745"/>
      <c r="DD24" s="740">
        <v>132554049</v>
      </c>
      <c r="DE24" s="698"/>
      <c r="DF24" s="698"/>
      <c r="DG24" s="698"/>
      <c r="DH24" s="698"/>
      <c r="DI24" s="698"/>
      <c r="DJ24" s="698"/>
      <c r="DK24" s="741"/>
      <c r="DL24" s="740">
        <v>129714813</v>
      </c>
      <c r="DM24" s="698"/>
      <c r="DN24" s="698"/>
      <c r="DO24" s="698"/>
      <c r="DP24" s="698"/>
      <c r="DQ24" s="698"/>
      <c r="DR24" s="698"/>
      <c r="DS24" s="698"/>
      <c r="DT24" s="698"/>
      <c r="DU24" s="698"/>
      <c r="DV24" s="741"/>
      <c r="DW24" s="742">
        <v>60.1</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v>137</v>
      </c>
      <c r="S25" s="643"/>
      <c r="T25" s="643"/>
      <c r="U25" s="643"/>
      <c r="V25" s="643"/>
      <c r="W25" s="643"/>
      <c r="X25" s="643"/>
      <c r="Y25" s="644"/>
      <c r="Z25" s="675">
        <v>0</v>
      </c>
      <c r="AA25" s="675"/>
      <c r="AB25" s="675"/>
      <c r="AC25" s="675"/>
      <c r="AD25" s="676" t="s">
        <v>128</v>
      </c>
      <c r="AE25" s="676"/>
      <c r="AF25" s="676"/>
      <c r="AG25" s="676"/>
      <c r="AH25" s="676"/>
      <c r="AI25" s="676"/>
      <c r="AJ25" s="676"/>
      <c r="AK25" s="676"/>
      <c r="AL25" s="645" t="s">
        <v>143</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252</v>
      </c>
      <c r="BH25" s="643"/>
      <c r="BI25" s="643"/>
      <c r="BJ25" s="643"/>
      <c r="BK25" s="643"/>
      <c r="BL25" s="643"/>
      <c r="BM25" s="643"/>
      <c r="BN25" s="644"/>
      <c r="BO25" s="675" t="s">
        <v>128</v>
      </c>
      <c r="BP25" s="675"/>
      <c r="BQ25" s="675"/>
      <c r="BR25" s="675"/>
      <c r="BS25" s="648" t="s">
        <v>143</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80105738</v>
      </c>
      <c r="CS25" s="661"/>
      <c r="CT25" s="661"/>
      <c r="CU25" s="661"/>
      <c r="CV25" s="661"/>
      <c r="CW25" s="661"/>
      <c r="CX25" s="661"/>
      <c r="CY25" s="662"/>
      <c r="CZ25" s="645">
        <v>18.2</v>
      </c>
      <c r="DA25" s="663"/>
      <c r="DB25" s="663"/>
      <c r="DC25" s="664"/>
      <c r="DD25" s="648">
        <v>69897750</v>
      </c>
      <c r="DE25" s="661"/>
      <c r="DF25" s="661"/>
      <c r="DG25" s="661"/>
      <c r="DH25" s="661"/>
      <c r="DI25" s="661"/>
      <c r="DJ25" s="661"/>
      <c r="DK25" s="662"/>
      <c r="DL25" s="648">
        <v>68604542</v>
      </c>
      <c r="DM25" s="661"/>
      <c r="DN25" s="661"/>
      <c r="DO25" s="661"/>
      <c r="DP25" s="661"/>
      <c r="DQ25" s="661"/>
      <c r="DR25" s="661"/>
      <c r="DS25" s="661"/>
      <c r="DT25" s="661"/>
      <c r="DU25" s="661"/>
      <c r="DV25" s="662"/>
      <c r="DW25" s="645">
        <v>31.8</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204252346</v>
      </c>
      <c r="S26" s="643"/>
      <c r="T26" s="643"/>
      <c r="U26" s="643"/>
      <c r="V26" s="643"/>
      <c r="W26" s="643"/>
      <c r="X26" s="643"/>
      <c r="Y26" s="644"/>
      <c r="Z26" s="675">
        <v>45.2</v>
      </c>
      <c r="AA26" s="675"/>
      <c r="AB26" s="675"/>
      <c r="AC26" s="675"/>
      <c r="AD26" s="676">
        <v>194556618</v>
      </c>
      <c r="AE26" s="676"/>
      <c r="AF26" s="676"/>
      <c r="AG26" s="676"/>
      <c r="AH26" s="676"/>
      <c r="AI26" s="676"/>
      <c r="AJ26" s="676"/>
      <c r="AK26" s="676"/>
      <c r="AL26" s="645">
        <v>99</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55282059</v>
      </c>
      <c r="CS26" s="643"/>
      <c r="CT26" s="643"/>
      <c r="CU26" s="643"/>
      <c r="CV26" s="643"/>
      <c r="CW26" s="643"/>
      <c r="CX26" s="643"/>
      <c r="CY26" s="644"/>
      <c r="CZ26" s="645">
        <v>12.6</v>
      </c>
      <c r="DA26" s="663"/>
      <c r="DB26" s="663"/>
      <c r="DC26" s="664"/>
      <c r="DD26" s="648">
        <v>45890953</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455770</v>
      </c>
      <c r="S27" s="643"/>
      <c r="T27" s="643"/>
      <c r="U27" s="643"/>
      <c r="V27" s="643"/>
      <c r="W27" s="643"/>
      <c r="X27" s="643"/>
      <c r="Y27" s="644"/>
      <c r="Z27" s="675">
        <v>0.1</v>
      </c>
      <c r="AA27" s="675"/>
      <c r="AB27" s="675"/>
      <c r="AC27" s="675"/>
      <c r="AD27" s="676">
        <v>455770</v>
      </c>
      <c r="AE27" s="676"/>
      <c r="AF27" s="676"/>
      <c r="AG27" s="676"/>
      <c r="AH27" s="676"/>
      <c r="AI27" s="676"/>
      <c r="AJ27" s="676"/>
      <c r="AK27" s="676"/>
      <c r="AL27" s="645">
        <v>0.2</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148177952</v>
      </c>
      <c r="BH27" s="643"/>
      <c r="BI27" s="643"/>
      <c r="BJ27" s="643"/>
      <c r="BK27" s="643"/>
      <c r="BL27" s="643"/>
      <c r="BM27" s="643"/>
      <c r="BN27" s="644"/>
      <c r="BO27" s="675">
        <v>100</v>
      </c>
      <c r="BP27" s="675"/>
      <c r="BQ27" s="675"/>
      <c r="BR27" s="675"/>
      <c r="BS27" s="648" t="s">
        <v>143</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76692605</v>
      </c>
      <c r="CS27" s="661"/>
      <c r="CT27" s="661"/>
      <c r="CU27" s="661"/>
      <c r="CV27" s="661"/>
      <c r="CW27" s="661"/>
      <c r="CX27" s="661"/>
      <c r="CY27" s="662"/>
      <c r="CZ27" s="645">
        <v>17.399999999999999</v>
      </c>
      <c r="DA27" s="663"/>
      <c r="DB27" s="663"/>
      <c r="DC27" s="664"/>
      <c r="DD27" s="648">
        <v>25692768</v>
      </c>
      <c r="DE27" s="661"/>
      <c r="DF27" s="661"/>
      <c r="DG27" s="661"/>
      <c r="DH27" s="661"/>
      <c r="DI27" s="661"/>
      <c r="DJ27" s="661"/>
      <c r="DK27" s="662"/>
      <c r="DL27" s="648">
        <v>24252002</v>
      </c>
      <c r="DM27" s="661"/>
      <c r="DN27" s="661"/>
      <c r="DO27" s="661"/>
      <c r="DP27" s="661"/>
      <c r="DQ27" s="661"/>
      <c r="DR27" s="661"/>
      <c r="DS27" s="661"/>
      <c r="DT27" s="661"/>
      <c r="DU27" s="661"/>
      <c r="DV27" s="662"/>
      <c r="DW27" s="645">
        <v>11.2</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1159244</v>
      </c>
      <c r="S28" s="643"/>
      <c r="T28" s="643"/>
      <c r="U28" s="643"/>
      <c r="V28" s="643"/>
      <c r="W28" s="643"/>
      <c r="X28" s="643"/>
      <c r="Y28" s="644"/>
      <c r="Z28" s="675">
        <v>0.3</v>
      </c>
      <c r="AA28" s="675"/>
      <c r="AB28" s="675"/>
      <c r="AC28" s="675"/>
      <c r="AD28" s="676" t="s">
        <v>143</v>
      </c>
      <c r="AE28" s="676"/>
      <c r="AF28" s="676"/>
      <c r="AG28" s="676"/>
      <c r="AH28" s="676"/>
      <c r="AI28" s="676"/>
      <c r="AJ28" s="676"/>
      <c r="AK28" s="676"/>
      <c r="AL28" s="645" t="s">
        <v>252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37595721</v>
      </c>
      <c r="CS28" s="643"/>
      <c r="CT28" s="643"/>
      <c r="CU28" s="643"/>
      <c r="CV28" s="643"/>
      <c r="CW28" s="643"/>
      <c r="CX28" s="643"/>
      <c r="CY28" s="644"/>
      <c r="CZ28" s="645">
        <v>8.5</v>
      </c>
      <c r="DA28" s="663"/>
      <c r="DB28" s="663"/>
      <c r="DC28" s="664"/>
      <c r="DD28" s="648">
        <v>36963531</v>
      </c>
      <c r="DE28" s="643"/>
      <c r="DF28" s="643"/>
      <c r="DG28" s="643"/>
      <c r="DH28" s="643"/>
      <c r="DI28" s="643"/>
      <c r="DJ28" s="643"/>
      <c r="DK28" s="644"/>
      <c r="DL28" s="648">
        <v>36858269</v>
      </c>
      <c r="DM28" s="643"/>
      <c r="DN28" s="643"/>
      <c r="DO28" s="643"/>
      <c r="DP28" s="643"/>
      <c r="DQ28" s="643"/>
      <c r="DR28" s="643"/>
      <c r="DS28" s="643"/>
      <c r="DT28" s="643"/>
      <c r="DU28" s="643"/>
      <c r="DV28" s="644"/>
      <c r="DW28" s="645">
        <v>17.100000000000001</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2462475</v>
      </c>
      <c r="S29" s="643"/>
      <c r="T29" s="643"/>
      <c r="U29" s="643"/>
      <c r="V29" s="643"/>
      <c r="W29" s="643"/>
      <c r="X29" s="643"/>
      <c r="Y29" s="644"/>
      <c r="Z29" s="675">
        <v>0.5</v>
      </c>
      <c r="AA29" s="675"/>
      <c r="AB29" s="675"/>
      <c r="AC29" s="675"/>
      <c r="AD29" s="676">
        <v>497984</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37595721</v>
      </c>
      <c r="CS29" s="661"/>
      <c r="CT29" s="661"/>
      <c r="CU29" s="661"/>
      <c r="CV29" s="661"/>
      <c r="CW29" s="661"/>
      <c r="CX29" s="661"/>
      <c r="CY29" s="662"/>
      <c r="CZ29" s="645">
        <v>8.5</v>
      </c>
      <c r="DA29" s="663"/>
      <c r="DB29" s="663"/>
      <c r="DC29" s="664"/>
      <c r="DD29" s="648">
        <v>36963531</v>
      </c>
      <c r="DE29" s="661"/>
      <c r="DF29" s="661"/>
      <c r="DG29" s="661"/>
      <c r="DH29" s="661"/>
      <c r="DI29" s="661"/>
      <c r="DJ29" s="661"/>
      <c r="DK29" s="662"/>
      <c r="DL29" s="648">
        <v>36858269</v>
      </c>
      <c r="DM29" s="661"/>
      <c r="DN29" s="661"/>
      <c r="DO29" s="661"/>
      <c r="DP29" s="661"/>
      <c r="DQ29" s="661"/>
      <c r="DR29" s="661"/>
      <c r="DS29" s="661"/>
      <c r="DT29" s="661"/>
      <c r="DU29" s="661"/>
      <c r="DV29" s="662"/>
      <c r="DW29" s="645">
        <v>17.100000000000001</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1708176</v>
      </c>
      <c r="S30" s="643"/>
      <c r="T30" s="643"/>
      <c r="U30" s="643"/>
      <c r="V30" s="643"/>
      <c r="W30" s="643"/>
      <c r="X30" s="643"/>
      <c r="Y30" s="644"/>
      <c r="Z30" s="675">
        <v>0.4</v>
      </c>
      <c r="AA30" s="675"/>
      <c r="AB30" s="675"/>
      <c r="AC30" s="675"/>
      <c r="AD30" s="676">
        <v>18901</v>
      </c>
      <c r="AE30" s="676"/>
      <c r="AF30" s="676"/>
      <c r="AG30" s="676"/>
      <c r="AH30" s="676"/>
      <c r="AI30" s="676"/>
      <c r="AJ30" s="676"/>
      <c r="AK30" s="676"/>
      <c r="AL30" s="645">
        <v>0</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36481136</v>
      </c>
      <c r="CS30" s="643"/>
      <c r="CT30" s="643"/>
      <c r="CU30" s="643"/>
      <c r="CV30" s="643"/>
      <c r="CW30" s="643"/>
      <c r="CX30" s="643"/>
      <c r="CY30" s="644"/>
      <c r="CZ30" s="645">
        <v>8.3000000000000007</v>
      </c>
      <c r="DA30" s="663"/>
      <c r="DB30" s="663"/>
      <c r="DC30" s="664"/>
      <c r="DD30" s="648">
        <v>35874436</v>
      </c>
      <c r="DE30" s="643"/>
      <c r="DF30" s="643"/>
      <c r="DG30" s="643"/>
      <c r="DH30" s="643"/>
      <c r="DI30" s="643"/>
      <c r="DJ30" s="643"/>
      <c r="DK30" s="644"/>
      <c r="DL30" s="648">
        <v>35769919</v>
      </c>
      <c r="DM30" s="643"/>
      <c r="DN30" s="643"/>
      <c r="DO30" s="643"/>
      <c r="DP30" s="643"/>
      <c r="DQ30" s="643"/>
      <c r="DR30" s="643"/>
      <c r="DS30" s="643"/>
      <c r="DT30" s="643"/>
      <c r="DU30" s="643"/>
      <c r="DV30" s="644"/>
      <c r="DW30" s="645">
        <v>16.600000000000001</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149845378</v>
      </c>
      <c r="S31" s="643"/>
      <c r="T31" s="643"/>
      <c r="U31" s="643"/>
      <c r="V31" s="643"/>
      <c r="W31" s="643"/>
      <c r="X31" s="643"/>
      <c r="Y31" s="644"/>
      <c r="Z31" s="675">
        <v>33.200000000000003</v>
      </c>
      <c r="AA31" s="675"/>
      <c r="AB31" s="675"/>
      <c r="AC31" s="675"/>
      <c r="AD31" s="676" t="s">
        <v>128</v>
      </c>
      <c r="AE31" s="676"/>
      <c r="AF31" s="676"/>
      <c r="AG31" s="676"/>
      <c r="AH31" s="676"/>
      <c r="AI31" s="676"/>
      <c r="AJ31" s="676"/>
      <c r="AK31" s="676"/>
      <c r="AL31" s="645" t="s">
        <v>252</v>
      </c>
      <c r="AM31" s="646"/>
      <c r="AN31" s="646"/>
      <c r="AO31" s="677"/>
      <c r="AP31" s="718" t="s">
        <v>310</v>
      </c>
      <c r="AQ31" s="719"/>
      <c r="AR31" s="719"/>
      <c r="AS31" s="719"/>
      <c r="AT31" s="724" t="s">
        <v>311</v>
      </c>
      <c r="AU31" s="231"/>
      <c r="AV31" s="231"/>
      <c r="AW31" s="231"/>
      <c r="AX31" s="708" t="s">
        <v>184</v>
      </c>
      <c r="AY31" s="709"/>
      <c r="AZ31" s="709"/>
      <c r="BA31" s="709"/>
      <c r="BB31" s="709"/>
      <c r="BC31" s="709"/>
      <c r="BD31" s="709"/>
      <c r="BE31" s="709"/>
      <c r="BF31" s="710"/>
      <c r="BG31" s="711">
        <v>98.8</v>
      </c>
      <c r="BH31" s="712"/>
      <c r="BI31" s="712"/>
      <c r="BJ31" s="712"/>
      <c r="BK31" s="712"/>
      <c r="BL31" s="712"/>
      <c r="BM31" s="713">
        <v>97.9</v>
      </c>
      <c r="BN31" s="712"/>
      <c r="BO31" s="712"/>
      <c r="BP31" s="712"/>
      <c r="BQ31" s="714"/>
      <c r="BR31" s="711">
        <v>99.4</v>
      </c>
      <c r="BS31" s="712"/>
      <c r="BT31" s="712"/>
      <c r="BU31" s="712"/>
      <c r="BV31" s="712"/>
      <c r="BW31" s="712"/>
      <c r="BX31" s="713">
        <v>98.3</v>
      </c>
      <c r="BY31" s="712"/>
      <c r="BZ31" s="712"/>
      <c r="CA31" s="712"/>
      <c r="CB31" s="714"/>
      <c r="CD31" s="729"/>
      <c r="CE31" s="730"/>
      <c r="CF31" s="681" t="s">
        <v>312</v>
      </c>
      <c r="CG31" s="682"/>
      <c r="CH31" s="682"/>
      <c r="CI31" s="682"/>
      <c r="CJ31" s="682"/>
      <c r="CK31" s="682"/>
      <c r="CL31" s="682"/>
      <c r="CM31" s="682"/>
      <c r="CN31" s="682"/>
      <c r="CO31" s="682"/>
      <c r="CP31" s="682"/>
      <c r="CQ31" s="683"/>
      <c r="CR31" s="642">
        <v>1114585</v>
      </c>
      <c r="CS31" s="661"/>
      <c r="CT31" s="661"/>
      <c r="CU31" s="661"/>
      <c r="CV31" s="661"/>
      <c r="CW31" s="661"/>
      <c r="CX31" s="661"/>
      <c r="CY31" s="662"/>
      <c r="CZ31" s="645">
        <v>0.3</v>
      </c>
      <c r="DA31" s="663"/>
      <c r="DB31" s="663"/>
      <c r="DC31" s="664"/>
      <c r="DD31" s="648">
        <v>1089095</v>
      </c>
      <c r="DE31" s="661"/>
      <c r="DF31" s="661"/>
      <c r="DG31" s="661"/>
      <c r="DH31" s="661"/>
      <c r="DI31" s="661"/>
      <c r="DJ31" s="661"/>
      <c r="DK31" s="662"/>
      <c r="DL31" s="648">
        <v>1088350</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313</v>
      </c>
      <c r="C32" s="734"/>
      <c r="D32" s="734"/>
      <c r="E32" s="734"/>
      <c r="F32" s="734"/>
      <c r="G32" s="734"/>
      <c r="H32" s="734"/>
      <c r="I32" s="734"/>
      <c r="J32" s="734"/>
      <c r="K32" s="734"/>
      <c r="L32" s="734"/>
      <c r="M32" s="734"/>
      <c r="N32" s="734"/>
      <c r="O32" s="734"/>
      <c r="P32" s="734"/>
      <c r="Q32" s="735"/>
      <c r="R32" s="642">
        <v>327665</v>
      </c>
      <c r="S32" s="643"/>
      <c r="T32" s="643"/>
      <c r="U32" s="643"/>
      <c r="V32" s="643"/>
      <c r="W32" s="643"/>
      <c r="X32" s="643"/>
      <c r="Y32" s="644"/>
      <c r="Z32" s="675">
        <v>0.1</v>
      </c>
      <c r="AA32" s="675"/>
      <c r="AB32" s="675"/>
      <c r="AC32" s="675"/>
      <c r="AD32" s="676">
        <v>327665</v>
      </c>
      <c r="AE32" s="676"/>
      <c r="AF32" s="676"/>
      <c r="AG32" s="676"/>
      <c r="AH32" s="676"/>
      <c r="AI32" s="676"/>
      <c r="AJ32" s="676"/>
      <c r="AK32" s="676"/>
      <c r="AL32" s="645">
        <v>0.2</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98.3</v>
      </c>
      <c r="BH32" s="661"/>
      <c r="BI32" s="661"/>
      <c r="BJ32" s="661"/>
      <c r="BK32" s="661"/>
      <c r="BL32" s="661"/>
      <c r="BM32" s="646">
        <v>96.8</v>
      </c>
      <c r="BN32" s="707"/>
      <c r="BO32" s="707"/>
      <c r="BP32" s="707"/>
      <c r="BQ32" s="688"/>
      <c r="BR32" s="715">
        <v>99.1</v>
      </c>
      <c r="BS32" s="661"/>
      <c r="BT32" s="661"/>
      <c r="BU32" s="661"/>
      <c r="BV32" s="661"/>
      <c r="BW32" s="661"/>
      <c r="BX32" s="646">
        <v>97.7</v>
      </c>
      <c r="BY32" s="707"/>
      <c r="BZ32" s="707"/>
      <c r="CA32" s="707"/>
      <c r="CB32" s="688"/>
      <c r="CD32" s="731"/>
      <c r="CE32" s="732"/>
      <c r="CF32" s="681" t="s">
        <v>316</v>
      </c>
      <c r="CG32" s="682"/>
      <c r="CH32" s="682"/>
      <c r="CI32" s="682"/>
      <c r="CJ32" s="682"/>
      <c r="CK32" s="682"/>
      <c r="CL32" s="682"/>
      <c r="CM32" s="682"/>
      <c r="CN32" s="682"/>
      <c r="CO32" s="682"/>
      <c r="CP32" s="682"/>
      <c r="CQ32" s="683"/>
      <c r="CR32" s="642" t="s">
        <v>128</v>
      </c>
      <c r="CS32" s="643"/>
      <c r="CT32" s="643"/>
      <c r="CU32" s="643"/>
      <c r="CV32" s="643"/>
      <c r="CW32" s="643"/>
      <c r="CX32" s="643"/>
      <c r="CY32" s="644"/>
      <c r="CZ32" s="645" t="s">
        <v>143</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22756430</v>
      </c>
      <c r="S33" s="643"/>
      <c r="T33" s="643"/>
      <c r="U33" s="643"/>
      <c r="V33" s="643"/>
      <c r="W33" s="643"/>
      <c r="X33" s="643"/>
      <c r="Y33" s="644"/>
      <c r="Z33" s="675">
        <v>5</v>
      </c>
      <c r="AA33" s="675"/>
      <c r="AB33" s="675"/>
      <c r="AC33" s="675"/>
      <c r="AD33" s="676" t="s">
        <v>252</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99.4</v>
      </c>
      <c r="BH33" s="627"/>
      <c r="BI33" s="627"/>
      <c r="BJ33" s="627"/>
      <c r="BK33" s="627"/>
      <c r="BL33" s="627"/>
      <c r="BM33" s="669">
        <v>98.9</v>
      </c>
      <c r="BN33" s="627"/>
      <c r="BO33" s="627"/>
      <c r="BP33" s="627"/>
      <c r="BQ33" s="671"/>
      <c r="BR33" s="706">
        <v>99.6</v>
      </c>
      <c r="BS33" s="627"/>
      <c r="BT33" s="627"/>
      <c r="BU33" s="627"/>
      <c r="BV33" s="627"/>
      <c r="BW33" s="627"/>
      <c r="BX33" s="669">
        <v>98.9</v>
      </c>
      <c r="BY33" s="627"/>
      <c r="BZ33" s="627"/>
      <c r="CA33" s="627"/>
      <c r="CB33" s="671"/>
      <c r="CD33" s="681" t="s">
        <v>319</v>
      </c>
      <c r="CE33" s="682"/>
      <c r="CF33" s="682"/>
      <c r="CG33" s="682"/>
      <c r="CH33" s="682"/>
      <c r="CI33" s="682"/>
      <c r="CJ33" s="682"/>
      <c r="CK33" s="682"/>
      <c r="CL33" s="682"/>
      <c r="CM33" s="682"/>
      <c r="CN33" s="682"/>
      <c r="CO33" s="682"/>
      <c r="CP33" s="682"/>
      <c r="CQ33" s="683"/>
      <c r="CR33" s="642">
        <v>187451342</v>
      </c>
      <c r="CS33" s="661"/>
      <c r="CT33" s="661"/>
      <c r="CU33" s="661"/>
      <c r="CV33" s="661"/>
      <c r="CW33" s="661"/>
      <c r="CX33" s="661"/>
      <c r="CY33" s="662"/>
      <c r="CZ33" s="645">
        <v>42.6</v>
      </c>
      <c r="DA33" s="663"/>
      <c r="DB33" s="663"/>
      <c r="DC33" s="664"/>
      <c r="DD33" s="648">
        <v>90593766</v>
      </c>
      <c r="DE33" s="661"/>
      <c r="DF33" s="661"/>
      <c r="DG33" s="661"/>
      <c r="DH33" s="661"/>
      <c r="DI33" s="661"/>
      <c r="DJ33" s="661"/>
      <c r="DK33" s="662"/>
      <c r="DL33" s="648">
        <v>70092054</v>
      </c>
      <c r="DM33" s="661"/>
      <c r="DN33" s="661"/>
      <c r="DO33" s="661"/>
      <c r="DP33" s="661"/>
      <c r="DQ33" s="661"/>
      <c r="DR33" s="661"/>
      <c r="DS33" s="661"/>
      <c r="DT33" s="661"/>
      <c r="DU33" s="661"/>
      <c r="DV33" s="662"/>
      <c r="DW33" s="645">
        <v>32.5</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1577567</v>
      </c>
      <c r="S34" s="643"/>
      <c r="T34" s="643"/>
      <c r="U34" s="643"/>
      <c r="V34" s="643"/>
      <c r="W34" s="643"/>
      <c r="X34" s="643"/>
      <c r="Y34" s="644"/>
      <c r="Z34" s="675">
        <v>0.3</v>
      </c>
      <c r="AA34" s="675"/>
      <c r="AB34" s="675"/>
      <c r="AC34" s="675"/>
      <c r="AD34" s="676">
        <v>298112</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43648259</v>
      </c>
      <c r="CS34" s="643"/>
      <c r="CT34" s="643"/>
      <c r="CU34" s="643"/>
      <c r="CV34" s="643"/>
      <c r="CW34" s="643"/>
      <c r="CX34" s="643"/>
      <c r="CY34" s="644"/>
      <c r="CZ34" s="645">
        <v>9.9</v>
      </c>
      <c r="DA34" s="663"/>
      <c r="DB34" s="663"/>
      <c r="DC34" s="664"/>
      <c r="DD34" s="648">
        <v>36126947</v>
      </c>
      <c r="DE34" s="643"/>
      <c r="DF34" s="643"/>
      <c r="DG34" s="643"/>
      <c r="DH34" s="643"/>
      <c r="DI34" s="643"/>
      <c r="DJ34" s="643"/>
      <c r="DK34" s="644"/>
      <c r="DL34" s="648">
        <v>30754051</v>
      </c>
      <c r="DM34" s="643"/>
      <c r="DN34" s="643"/>
      <c r="DO34" s="643"/>
      <c r="DP34" s="643"/>
      <c r="DQ34" s="643"/>
      <c r="DR34" s="643"/>
      <c r="DS34" s="643"/>
      <c r="DT34" s="643"/>
      <c r="DU34" s="643"/>
      <c r="DV34" s="644"/>
      <c r="DW34" s="645">
        <v>14.2</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2058736</v>
      </c>
      <c r="S35" s="643"/>
      <c r="T35" s="643"/>
      <c r="U35" s="643"/>
      <c r="V35" s="643"/>
      <c r="W35" s="643"/>
      <c r="X35" s="643"/>
      <c r="Y35" s="644"/>
      <c r="Z35" s="675">
        <v>0.5</v>
      </c>
      <c r="AA35" s="675"/>
      <c r="AB35" s="675"/>
      <c r="AC35" s="675"/>
      <c r="AD35" s="676" t="s">
        <v>128</v>
      </c>
      <c r="AE35" s="676"/>
      <c r="AF35" s="676"/>
      <c r="AG35" s="676"/>
      <c r="AH35" s="676"/>
      <c r="AI35" s="676"/>
      <c r="AJ35" s="676"/>
      <c r="AK35" s="676"/>
      <c r="AL35" s="645" t="s">
        <v>128</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6903943</v>
      </c>
      <c r="CS35" s="661"/>
      <c r="CT35" s="661"/>
      <c r="CU35" s="661"/>
      <c r="CV35" s="661"/>
      <c r="CW35" s="661"/>
      <c r="CX35" s="661"/>
      <c r="CY35" s="662"/>
      <c r="CZ35" s="645">
        <v>1.6</v>
      </c>
      <c r="DA35" s="663"/>
      <c r="DB35" s="663"/>
      <c r="DC35" s="664"/>
      <c r="DD35" s="648">
        <v>6789259</v>
      </c>
      <c r="DE35" s="661"/>
      <c r="DF35" s="661"/>
      <c r="DG35" s="661"/>
      <c r="DH35" s="661"/>
      <c r="DI35" s="661"/>
      <c r="DJ35" s="661"/>
      <c r="DK35" s="662"/>
      <c r="DL35" s="648">
        <v>6782715</v>
      </c>
      <c r="DM35" s="661"/>
      <c r="DN35" s="661"/>
      <c r="DO35" s="661"/>
      <c r="DP35" s="661"/>
      <c r="DQ35" s="661"/>
      <c r="DR35" s="661"/>
      <c r="DS35" s="661"/>
      <c r="DT35" s="661"/>
      <c r="DU35" s="661"/>
      <c r="DV35" s="662"/>
      <c r="DW35" s="645">
        <v>3.1</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10248178</v>
      </c>
      <c r="S36" s="643"/>
      <c r="T36" s="643"/>
      <c r="U36" s="643"/>
      <c r="V36" s="643"/>
      <c r="W36" s="643"/>
      <c r="X36" s="643"/>
      <c r="Y36" s="644"/>
      <c r="Z36" s="675">
        <v>2.2999999999999998</v>
      </c>
      <c r="AA36" s="675"/>
      <c r="AB36" s="675"/>
      <c r="AC36" s="675"/>
      <c r="AD36" s="676" t="s">
        <v>128</v>
      </c>
      <c r="AE36" s="676"/>
      <c r="AF36" s="676"/>
      <c r="AG36" s="676"/>
      <c r="AH36" s="676"/>
      <c r="AI36" s="676"/>
      <c r="AJ36" s="676"/>
      <c r="AK36" s="676"/>
      <c r="AL36" s="645" t="s">
        <v>128</v>
      </c>
      <c r="AM36" s="646"/>
      <c r="AN36" s="646"/>
      <c r="AO36" s="677"/>
      <c r="AP36" s="235"/>
      <c r="AQ36" s="694" t="s">
        <v>327</v>
      </c>
      <c r="AR36" s="695"/>
      <c r="AS36" s="695"/>
      <c r="AT36" s="695"/>
      <c r="AU36" s="695"/>
      <c r="AV36" s="695"/>
      <c r="AW36" s="695"/>
      <c r="AX36" s="695"/>
      <c r="AY36" s="696"/>
      <c r="AZ36" s="697">
        <v>33916627</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2965866</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103186015</v>
      </c>
      <c r="CS36" s="643"/>
      <c r="CT36" s="643"/>
      <c r="CU36" s="643"/>
      <c r="CV36" s="643"/>
      <c r="CW36" s="643"/>
      <c r="CX36" s="643"/>
      <c r="CY36" s="644"/>
      <c r="CZ36" s="645">
        <v>23.4</v>
      </c>
      <c r="DA36" s="663"/>
      <c r="DB36" s="663"/>
      <c r="DC36" s="664"/>
      <c r="DD36" s="648">
        <v>19011158</v>
      </c>
      <c r="DE36" s="643"/>
      <c r="DF36" s="643"/>
      <c r="DG36" s="643"/>
      <c r="DH36" s="643"/>
      <c r="DI36" s="643"/>
      <c r="DJ36" s="643"/>
      <c r="DK36" s="644"/>
      <c r="DL36" s="648">
        <v>12452684</v>
      </c>
      <c r="DM36" s="643"/>
      <c r="DN36" s="643"/>
      <c r="DO36" s="643"/>
      <c r="DP36" s="643"/>
      <c r="DQ36" s="643"/>
      <c r="DR36" s="643"/>
      <c r="DS36" s="643"/>
      <c r="DT36" s="643"/>
      <c r="DU36" s="643"/>
      <c r="DV36" s="644"/>
      <c r="DW36" s="645">
        <v>5.8</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9737381</v>
      </c>
      <c r="S37" s="643"/>
      <c r="T37" s="643"/>
      <c r="U37" s="643"/>
      <c r="V37" s="643"/>
      <c r="W37" s="643"/>
      <c r="X37" s="643"/>
      <c r="Y37" s="644"/>
      <c r="Z37" s="675">
        <v>2.2000000000000002</v>
      </c>
      <c r="AA37" s="675"/>
      <c r="AB37" s="675"/>
      <c r="AC37" s="675"/>
      <c r="AD37" s="676" t="s">
        <v>143</v>
      </c>
      <c r="AE37" s="676"/>
      <c r="AF37" s="676"/>
      <c r="AG37" s="676"/>
      <c r="AH37" s="676"/>
      <c r="AI37" s="676"/>
      <c r="AJ37" s="676"/>
      <c r="AK37" s="676"/>
      <c r="AL37" s="645" t="s">
        <v>143</v>
      </c>
      <c r="AM37" s="646"/>
      <c r="AN37" s="646"/>
      <c r="AO37" s="677"/>
      <c r="AQ37" s="685" t="s">
        <v>331</v>
      </c>
      <c r="AR37" s="686"/>
      <c r="AS37" s="686"/>
      <c r="AT37" s="686"/>
      <c r="AU37" s="686"/>
      <c r="AV37" s="686"/>
      <c r="AW37" s="686"/>
      <c r="AX37" s="686"/>
      <c r="AY37" s="687"/>
      <c r="AZ37" s="642">
        <v>6026597</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2733734</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299206</v>
      </c>
      <c r="CS37" s="661"/>
      <c r="CT37" s="661"/>
      <c r="CU37" s="661"/>
      <c r="CV37" s="661"/>
      <c r="CW37" s="661"/>
      <c r="CX37" s="661"/>
      <c r="CY37" s="662"/>
      <c r="CZ37" s="645">
        <v>0.1</v>
      </c>
      <c r="DA37" s="663"/>
      <c r="DB37" s="663"/>
      <c r="DC37" s="664"/>
      <c r="DD37" s="648">
        <v>166020</v>
      </c>
      <c r="DE37" s="661"/>
      <c r="DF37" s="661"/>
      <c r="DG37" s="661"/>
      <c r="DH37" s="661"/>
      <c r="DI37" s="661"/>
      <c r="DJ37" s="661"/>
      <c r="DK37" s="662"/>
      <c r="DL37" s="648">
        <v>166020</v>
      </c>
      <c r="DM37" s="661"/>
      <c r="DN37" s="661"/>
      <c r="DO37" s="661"/>
      <c r="DP37" s="661"/>
      <c r="DQ37" s="661"/>
      <c r="DR37" s="661"/>
      <c r="DS37" s="661"/>
      <c r="DT37" s="661"/>
      <c r="DU37" s="661"/>
      <c r="DV37" s="662"/>
      <c r="DW37" s="645">
        <v>0.1</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5970299</v>
      </c>
      <c r="S38" s="643"/>
      <c r="T38" s="643"/>
      <c r="U38" s="643"/>
      <c r="V38" s="643"/>
      <c r="W38" s="643"/>
      <c r="X38" s="643"/>
      <c r="Y38" s="644"/>
      <c r="Z38" s="675">
        <v>1.3</v>
      </c>
      <c r="AA38" s="675"/>
      <c r="AB38" s="675"/>
      <c r="AC38" s="675"/>
      <c r="AD38" s="676">
        <v>442383</v>
      </c>
      <c r="AE38" s="676"/>
      <c r="AF38" s="676"/>
      <c r="AG38" s="676"/>
      <c r="AH38" s="676"/>
      <c r="AI38" s="676"/>
      <c r="AJ38" s="676"/>
      <c r="AK38" s="676"/>
      <c r="AL38" s="645">
        <v>0.2</v>
      </c>
      <c r="AM38" s="646"/>
      <c r="AN38" s="646"/>
      <c r="AO38" s="677"/>
      <c r="AQ38" s="685" t="s">
        <v>335</v>
      </c>
      <c r="AR38" s="686"/>
      <c r="AS38" s="686"/>
      <c r="AT38" s="686"/>
      <c r="AU38" s="686"/>
      <c r="AV38" s="686"/>
      <c r="AW38" s="686"/>
      <c r="AX38" s="686"/>
      <c r="AY38" s="687"/>
      <c r="AZ38" s="642">
        <v>2688903</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99845</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24818132</v>
      </c>
      <c r="CS38" s="643"/>
      <c r="CT38" s="643"/>
      <c r="CU38" s="643"/>
      <c r="CV38" s="643"/>
      <c r="CW38" s="643"/>
      <c r="CX38" s="643"/>
      <c r="CY38" s="644"/>
      <c r="CZ38" s="645">
        <v>5.6</v>
      </c>
      <c r="DA38" s="663"/>
      <c r="DB38" s="663"/>
      <c r="DC38" s="664"/>
      <c r="DD38" s="648">
        <v>20122305</v>
      </c>
      <c r="DE38" s="643"/>
      <c r="DF38" s="643"/>
      <c r="DG38" s="643"/>
      <c r="DH38" s="643"/>
      <c r="DI38" s="643"/>
      <c r="DJ38" s="643"/>
      <c r="DK38" s="644"/>
      <c r="DL38" s="648">
        <v>19039341</v>
      </c>
      <c r="DM38" s="643"/>
      <c r="DN38" s="643"/>
      <c r="DO38" s="643"/>
      <c r="DP38" s="643"/>
      <c r="DQ38" s="643"/>
      <c r="DR38" s="643"/>
      <c r="DS38" s="643"/>
      <c r="DT38" s="643"/>
      <c r="DU38" s="643"/>
      <c r="DV38" s="644"/>
      <c r="DW38" s="645">
        <v>8.8000000000000007</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38869400</v>
      </c>
      <c r="S39" s="643"/>
      <c r="T39" s="643"/>
      <c r="U39" s="643"/>
      <c r="V39" s="643"/>
      <c r="W39" s="643"/>
      <c r="X39" s="643"/>
      <c r="Y39" s="644"/>
      <c r="Z39" s="675">
        <v>8.6</v>
      </c>
      <c r="AA39" s="675"/>
      <c r="AB39" s="675"/>
      <c r="AC39" s="675"/>
      <c r="AD39" s="676" t="s">
        <v>128</v>
      </c>
      <c r="AE39" s="676"/>
      <c r="AF39" s="676"/>
      <c r="AG39" s="676"/>
      <c r="AH39" s="676"/>
      <c r="AI39" s="676"/>
      <c r="AJ39" s="676"/>
      <c r="AK39" s="676"/>
      <c r="AL39" s="645" t="s">
        <v>143</v>
      </c>
      <c r="AM39" s="646"/>
      <c r="AN39" s="646"/>
      <c r="AO39" s="677"/>
      <c r="AQ39" s="685" t="s">
        <v>339</v>
      </c>
      <c r="AR39" s="686"/>
      <c r="AS39" s="686"/>
      <c r="AT39" s="686"/>
      <c r="AU39" s="686"/>
      <c r="AV39" s="686"/>
      <c r="AW39" s="686"/>
      <c r="AX39" s="686"/>
      <c r="AY39" s="687"/>
      <c r="AZ39" s="642">
        <v>516138</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155040</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7652711</v>
      </c>
      <c r="CS39" s="661"/>
      <c r="CT39" s="661"/>
      <c r="CU39" s="661"/>
      <c r="CV39" s="661"/>
      <c r="CW39" s="661"/>
      <c r="CX39" s="661"/>
      <c r="CY39" s="662"/>
      <c r="CZ39" s="645">
        <v>1.7</v>
      </c>
      <c r="DA39" s="663"/>
      <c r="DB39" s="663"/>
      <c r="DC39" s="664"/>
      <c r="DD39" s="648">
        <v>7466414</v>
      </c>
      <c r="DE39" s="661"/>
      <c r="DF39" s="661"/>
      <c r="DG39" s="661"/>
      <c r="DH39" s="661"/>
      <c r="DI39" s="661"/>
      <c r="DJ39" s="661"/>
      <c r="DK39" s="662"/>
      <c r="DL39" s="648" t="s">
        <v>143</v>
      </c>
      <c r="DM39" s="661"/>
      <c r="DN39" s="661"/>
      <c r="DO39" s="661"/>
      <c r="DP39" s="661"/>
      <c r="DQ39" s="661"/>
      <c r="DR39" s="661"/>
      <c r="DS39" s="661"/>
      <c r="DT39" s="661"/>
      <c r="DU39" s="661"/>
      <c r="DV39" s="662"/>
      <c r="DW39" s="645" t="s">
        <v>143</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143</v>
      </c>
      <c r="S40" s="643"/>
      <c r="T40" s="643"/>
      <c r="U40" s="643"/>
      <c r="V40" s="643"/>
      <c r="W40" s="643"/>
      <c r="X40" s="643"/>
      <c r="Y40" s="644"/>
      <c r="Z40" s="675" t="s">
        <v>252</v>
      </c>
      <c r="AA40" s="675"/>
      <c r="AB40" s="675"/>
      <c r="AC40" s="675"/>
      <c r="AD40" s="676" t="s">
        <v>128</v>
      </c>
      <c r="AE40" s="676"/>
      <c r="AF40" s="676"/>
      <c r="AG40" s="676"/>
      <c r="AH40" s="676"/>
      <c r="AI40" s="676"/>
      <c r="AJ40" s="676"/>
      <c r="AK40" s="676"/>
      <c r="AL40" s="645" t="s">
        <v>128</v>
      </c>
      <c r="AM40" s="646"/>
      <c r="AN40" s="646"/>
      <c r="AO40" s="677"/>
      <c r="AQ40" s="685" t="s">
        <v>343</v>
      </c>
      <c r="AR40" s="686"/>
      <c r="AS40" s="686"/>
      <c r="AT40" s="686"/>
      <c r="AU40" s="686"/>
      <c r="AV40" s="686"/>
      <c r="AW40" s="686"/>
      <c r="AX40" s="686"/>
      <c r="AY40" s="687"/>
      <c r="AZ40" s="642">
        <v>113567</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113</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1242282</v>
      </c>
      <c r="CS40" s="643"/>
      <c r="CT40" s="643"/>
      <c r="CU40" s="643"/>
      <c r="CV40" s="643"/>
      <c r="CW40" s="643"/>
      <c r="CX40" s="643"/>
      <c r="CY40" s="644"/>
      <c r="CZ40" s="645">
        <v>0.3</v>
      </c>
      <c r="DA40" s="663"/>
      <c r="DB40" s="663"/>
      <c r="DC40" s="664"/>
      <c r="DD40" s="648">
        <v>1077683</v>
      </c>
      <c r="DE40" s="643"/>
      <c r="DF40" s="643"/>
      <c r="DG40" s="643"/>
      <c r="DH40" s="643"/>
      <c r="DI40" s="643"/>
      <c r="DJ40" s="643"/>
      <c r="DK40" s="644"/>
      <c r="DL40" s="648">
        <v>1063263</v>
      </c>
      <c r="DM40" s="643"/>
      <c r="DN40" s="643"/>
      <c r="DO40" s="643"/>
      <c r="DP40" s="643"/>
      <c r="DQ40" s="643"/>
      <c r="DR40" s="643"/>
      <c r="DS40" s="643"/>
      <c r="DT40" s="643"/>
      <c r="DU40" s="643"/>
      <c r="DV40" s="644"/>
      <c r="DW40" s="645">
        <v>0.5</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v>1000000</v>
      </c>
      <c r="S41" s="643"/>
      <c r="T41" s="643"/>
      <c r="U41" s="643"/>
      <c r="V41" s="643"/>
      <c r="W41" s="643"/>
      <c r="X41" s="643"/>
      <c r="Y41" s="644"/>
      <c r="Z41" s="675">
        <v>0.2</v>
      </c>
      <c r="AA41" s="675"/>
      <c r="AB41" s="675"/>
      <c r="AC41" s="675"/>
      <c r="AD41" s="676" t="s">
        <v>143</v>
      </c>
      <c r="AE41" s="676"/>
      <c r="AF41" s="676"/>
      <c r="AG41" s="676"/>
      <c r="AH41" s="676"/>
      <c r="AI41" s="676"/>
      <c r="AJ41" s="676"/>
      <c r="AK41" s="676"/>
      <c r="AL41" s="645" t="s">
        <v>143</v>
      </c>
      <c r="AM41" s="646"/>
      <c r="AN41" s="646"/>
      <c r="AO41" s="677"/>
      <c r="AQ41" s="685" t="s">
        <v>348</v>
      </c>
      <c r="AR41" s="686"/>
      <c r="AS41" s="686"/>
      <c r="AT41" s="686"/>
      <c r="AU41" s="686"/>
      <c r="AV41" s="686"/>
      <c r="AW41" s="686"/>
      <c r="AX41" s="686"/>
      <c r="AY41" s="687"/>
      <c r="AZ41" s="642">
        <v>5258442</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1</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18336400</v>
      </c>
      <c r="S42" s="643"/>
      <c r="T42" s="643"/>
      <c r="U42" s="643"/>
      <c r="V42" s="643"/>
      <c r="W42" s="643"/>
      <c r="X42" s="643"/>
      <c r="Y42" s="644"/>
      <c r="Z42" s="675">
        <v>4.0999999999999996</v>
      </c>
      <c r="AA42" s="675"/>
      <c r="AB42" s="675"/>
      <c r="AC42" s="675"/>
      <c r="AD42" s="676" t="s">
        <v>128</v>
      </c>
      <c r="AE42" s="676"/>
      <c r="AF42" s="676"/>
      <c r="AG42" s="676"/>
      <c r="AH42" s="676"/>
      <c r="AI42" s="676"/>
      <c r="AJ42" s="676"/>
      <c r="AK42" s="676"/>
      <c r="AL42" s="645" t="s">
        <v>128</v>
      </c>
      <c r="AM42" s="646"/>
      <c r="AN42" s="646"/>
      <c r="AO42" s="677"/>
      <c r="AQ42" s="678" t="s">
        <v>352</v>
      </c>
      <c r="AR42" s="679"/>
      <c r="AS42" s="679"/>
      <c r="AT42" s="679"/>
      <c r="AU42" s="679"/>
      <c r="AV42" s="679"/>
      <c r="AW42" s="679"/>
      <c r="AX42" s="679"/>
      <c r="AY42" s="680"/>
      <c r="AZ42" s="626">
        <v>19312980</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326</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58580760</v>
      </c>
      <c r="CS42" s="643"/>
      <c r="CT42" s="643"/>
      <c r="CU42" s="643"/>
      <c r="CV42" s="643"/>
      <c r="CW42" s="643"/>
      <c r="CX42" s="643"/>
      <c r="CY42" s="644"/>
      <c r="CZ42" s="645">
        <v>13.3</v>
      </c>
      <c r="DA42" s="646"/>
      <c r="DB42" s="646"/>
      <c r="DC42" s="647"/>
      <c r="DD42" s="648">
        <v>16297344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451429045</v>
      </c>
      <c r="S43" s="665"/>
      <c r="T43" s="665"/>
      <c r="U43" s="665"/>
      <c r="V43" s="665"/>
      <c r="W43" s="665"/>
      <c r="X43" s="665"/>
      <c r="Y43" s="666"/>
      <c r="Z43" s="667">
        <v>100</v>
      </c>
      <c r="AA43" s="667"/>
      <c r="AB43" s="667"/>
      <c r="AC43" s="667"/>
      <c r="AD43" s="668">
        <v>196597433</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1323419</v>
      </c>
      <c r="CS43" s="661"/>
      <c r="CT43" s="661"/>
      <c r="CU43" s="661"/>
      <c r="CV43" s="661"/>
      <c r="CW43" s="661"/>
      <c r="CX43" s="661"/>
      <c r="CY43" s="662"/>
      <c r="CZ43" s="645">
        <v>0.3</v>
      </c>
      <c r="DA43" s="663"/>
      <c r="DB43" s="663"/>
      <c r="DC43" s="664"/>
      <c r="DD43" s="648">
        <v>1323419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56456955</v>
      </c>
      <c r="CS44" s="643"/>
      <c r="CT44" s="643"/>
      <c r="CU44" s="643"/>
      <c r="CV44" s="643"/>
      <c r="CW44" s="643"/>
      <c r="CX44" s="643"/>
      <c r="CY44" s="644"/>
      <c r="CZ44" s="645">
        <v>12.8</v>
      </c>
      <c r="DA44" s="646"/>
      <c r="DB44" s="646"/>
      <c r="DC44" s="647"/>
      <c r="DD44" s="648">
        <v>15590861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24750640</v>
      </c>
      <c r="CS45" s="661"/>
      <c r="CT45" s="661"/>
      <c r="CU45" s="661"/>
      <c r="CV45" s="661"/>
      <c r="CW45" s="661"/>
      <c r="CX45" s="661"/>
      <c r="CY45" s="662"/>
      <c r="CZ45" s="645">
        <v>5.6</v>
      </c>
      <c r="DA45" s="663"/>
      <c r="DB45" s="663"/>
      <c r="DC45" s="664"/>
      <c r="DD45" s="648">
        <v>2891805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29937384</v>
      </c>
      <c r="CS46" s="643"/>
      <c r="CT46" s="643"/>
      <c r="CU46" s="643"/>
      <c r="CV46" s="643"/>
      <c r="CW46" s="643"/>
      <c r="CX46" s="643"/>
      <c r="CY46" s="644"/>
      <c r="CZ46" s="645">
        <v>6.8</v>
      </c>
      <c r="DA46" s="646"/>
      <c r="DB46" s="646"/>
      <c r="DC46" s="647"/>
      <c r="DD46" s="648">
        <v>12326852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2123805</v>
      </c>
      <c r="CS47" s="661"/>
      <c r="CT47" s="661"/>
      <c r="CU47" s="661"/>
      <c r="CV47" s="661"/>
      <c r="CW47" s="661"/>
      <c r="CX47" s="661"/>
      <c r="CY47" s="662"/>
      <c r="CZ47" s="645">
        <v>0.5</v>
      </c>
      <c r="DA47" s="663"/>
      <c r="DB47" s="663"/>
      <c r="DC47" s="664"/>
      <c r="DD47" s="648">
        <v>706483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143</v>
      </c>
      <c r="CS48" s="643"/>
      <c r="CT48" s="643"/>
      <c r="CU48" s="643"/>
      <c r="CV48" s="643"/>
      <c r="CW48" s="643"/>
      <c r="CX48" s="643"/>
      <c r="CY48" s="644"/>
      <c r="CZ48" s="645" t="s">
        <v>143</v>
      </c>
      <c r="DA48" s="646"/>
      <c r="DB48" s="646"/>
      <c r="DC48" s="647"/>
      <c r="DD48" s="648" t="s">
        <v>143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440426166</v>
      </c>
      <c r="CS49" s="627"/>
      <c r="CT49" s="627"/>
      <c r="CU49" s="627"/>
      <c r="CV49" s="627"/>
      <c r="CW49" s="627"/>
      <c r="CX49" s="627"/>
      <c r="CY49" s="628"/>
      <c r="CZ49" s="629">
        <v>100</v>
      </c>
      <c r="DA49" s="630"/>
      <c r="DB49" s="630"/>
      <c r="DC49" s="631"/>
      <c r="DD49" s="632">
        <v>239445159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XJm6YbteYZwtCsPyeT2JaZFQzvqsgilQ56SomQIIX7UyQ6atlllcqTeTDWclbBCK7oZpIxvJMHX0X5C2hxau0g==" saltValue="pTk0ZKcjd0BFJ4ZOacvsA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451395</v>
      </c>
      <c r="R7" s="1162"/>
      <c r="S7" s="1162"/>
      <c r="T7" s="1162"/>
      <c r="U7" s="1162"/>
      <c r="V7" s="1162">
        <v>440520</v>
      </c>
      <c r="W7" s="1162"/>
      <c r="X7" s="1162"/>
      <c r="Y7" s="1162"/>
      <c r="Z7" s="1162"/>
      <c r="AA7" s="1162">
        <v>4464</v>
      </c>
      <c r="AB7" s="1162"/>
      <c r="AC7" s="1162"/>
      <c r="AD7" s="1162"/>
      <c r="AE7" s="1163"/>
      <c r="AF7" s="1164">
        <v>6411</v>
      </c>
      <c r="AG7" s="1165"/>
      <c r="AH7" s="1165"/>
      <c r="AI7" s="1165"/>
      <c r="AJ7" s="1166"/>
      <c r="AK7" s="1148">
        <v>71</v>
      </c>
      <c r="AL7" s="1149"/>
      <c r="AM7" s="1149"/>
      <c r="AN7" s="1149"/>
      <c r="AO7" s="1149"/>
      <c r="AP7" s="1149">
        <v>285518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612</v>
      </c>
      <c r="BT7" s="1153"/>
      <c r="BU7" s="1153"/>
      <c r="BV7" s="1153"/>
      <c r="BW7" s="1153"/>
      <c r="BX7" s="1153"/>
      <c r="BY7" s="1153"/>
      <c r="BZ7" s="1153"/>
      <c r="CA7" s="1153"/>
      <c r="CB7" s="1153"/>
      <c r="CC7" s="1153"/>
      <c r="CD7" s="1153"/>
      <c r="CE7" s="1153"/>
      <c r="CF7" s="1153"/>
      <c r="CG7" s="1154"/>
      <c r="CH7" s="1145">
        <v>12</v>
      </c>
      <c r="CI7" s="1146"/>
      <c r="CJ7" s="1146"/>
      <c r="CK7" s="1146"/>
      <c r="CL7" s="1147"/>
      <c r="CM7" s="1145">
        <v>412</v>
      </c>
      <c r="CN7" s="1146"/>
      <c r="CO7" s="1146"/>
      <c r="CP7" s="1146"/>
      <c r="CQ7" s="1147"/>
      <c r="CR7" s="1145">
        <v>150</v>
      </c>
      <c r="CS7" s="1146"/>
      <c r="CT7" s="1146"/>
      <c r="CU7" s="1146"/>
      <c r="CV7" s="1147"/>
      <c r="CW7" s="1145">
        <v>4</v>
      </c>
      <c r="CX7" s="1146"/>
      <c r="CY7" s="1146"/>
      <c r="CZ7" s="1146"/>
      <c r="DA7" s="1147"/>
      <c r="DB7" s="1145">
        <v>0</v>
      </c>
      <c r="DC7" s="1146"/>
      <c r="DD7" s="1146"/>
      <c r="DE7" s="1146"/>
      <c r="DF7" s="1147"/>
      <c r="DG7" s="1145">
        <v>0</v>
      </c>
      <c r="DH7" s="1146"/>
      <c r="DI7" s="1146"/>
      <c r="DJ7" s="1146"/>
      <c r="DK7" s="1147"/>
      <c r="DL7" s="1145">
        <v>0</v>
      </c>
      <c r="DM7" s="1146"/>
      <c r="DN7" s="1146"/>
      <c r="DO7" s="1146"/>
      <c r="DP7" s="1147"/>
      <c r="DQ7" s="1145">
        <v>0</v>
      </c>
      <c r="DR7" s="1146"/>
      <c r="DS7" s="1146"/>
      <c r="DT7" s="1146"/>
      <c r="DU7" s="1147"/>
      <c r="DV7" s="1172"/>
      <c r="DW7" s="1173"/>
      <c r="DX7" s="1173"/>
      <c r="DY7" s="1173"/>
      <c r="DZ7" s="1174"/>
      <c r="EA7" s="256"/>
    </row>
    <row r="8" spans="1:131" s="257" customFormat="1" ht="26.25" customHeight="1" x14ac:dyDescent="0.15">
      <c r="A8" s="263">
        <v>2</v>
      </c>
      <c r="B8" s="1094" t="s">
        <v>389</v>
      </c>
      <c r="C8" s="1095"/>
      <c r="D8" s="1095"/>
      <c r="E8" s="1095"/>
      <c r="F8" s="1095"/>
      <c r="G8" s="1095"/>
      <c r="H8" s="1095"/>
      <c r="I8" s="1095"/>
      <c r="J8" s="1095"/>
      <c r="K8" s="1095"/>
      <c r="L8" s="1095"/>
      <c r="M8" s="1095"/>
      <c r="N8" s="1095"/>
      <c r="O8" s="1095"/>
      <c r="P8" s="1096"/>
      <c r="Q8" s="1100">
        <v>264</v>
      </c>
      <c r="R8" s="1101"/>
      <c r="S8" s="1101"/>
      <c r="T8" s="1101"/>
      <c r="U8" s="1101"/>
      <c r="V8" s="1101">
        <v>152</v>
      </c>
      <c r="W8" s="1101"/>
      <c r="X8" s="1101"/>
      <c r="Y8" s="1101"/>
      <c r="Z8" s="1101"/>
      <c r="AA8" s="1101">
        <v>59</v>
      </c>
      <c r="AB8" s="1101"/>
      <c r="AC8" s="1101"/>
      <c r="AD8" s="1101"/>
      <c r="AE8" s="1102"/>
      <c r="AF8" s="1076">
        <v>53</v>
      </c>
      <c r="AG8" s="1077"/>
      <c r="AH8" s="1077"/>
      <c r="AI8" s="1077"/>
      <c r="AJ8" s="1078"/>
      <c r="AK8" s="1143">
        <v>16</v>
      </c>
      <c r="AL8" s="1144"/>
      <c r="AM8" s="1144"/>
      <c r="AN8" s="1144"/>
      <c r="AO8" s="1144"/>
      <c r="AP8" s="1144">
        <v>974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613</v>
      </c>
      <c r="BT8" s="1072"/>
      <c r="BU8" s="1072"/>
      <c r="BV8" s="1072"/>
      <c r="BW8" s="1072"/>
      <c r="BX8" s="1072"/>
      <c r="BY8" s="1072"/>
      <c r="BZ8" s="1072"/>
      <c r="CA8" s="1072"/>
      <c r="CB8" s="1072"/>
      <c r="CC8" s="1072"/>
      <c r="CD8" s="1072"/>
      <c r="CE8" s="1072"/>
      <c r="CF8" s="1072"/>
      <c r="CG8" s="1073"/>
      <c r="CH8" s="1046">
        <v>31</v>
      </c>
      <c r="CI8" s="1047"/>
      <c r="CJ8" s="1047"/>
      <c r="CK8" s="1047"/>
      <c r="CL8" s="1048"/>
      <c r="CM8" s="1046">
        <v>3194</v>
      </c>
      <c r="CN8" s="1047"/>
      <c r="CO8" s="1047"/>
      <c r="CP8" s="1047"/>
      <c r="CQ8" s="1048"/>
      <c r="CR8" s="1046">
        <v>2000</v>
      </c>
      <c r="CS8" s="1047"/>
      <c r="CT8" s="1047"/>
      <c r="CU8" s="1047"/>
      <c r="CV8" s="1048"/>
      <c r="CW8" s="1046" t="s">
        <v>605</v>
      </c>
      <c r="CX8" s="1047"/>
      <c r="CY8" s="1047"/>
      <c r="CZ8" s="1047"/>
      <c r="DA8" s="1048"/>
      <c r="DB8" s="1046">
        <v>0</v>
      </c>
      <c r="DC8" s="1047"/>
      <c r="DD8" s="1047"/>
      <c r="DE8" s="1047"/>
      <c r="DF8" s="1048"/>
      <c r="DG8" s="1046">
        <v>0</v>
      </c>
      <c r="DH8" s="1047"/>
      <c r="DI8" s="1047"/>
      <c r="DJ8" s="1047"/>
      <c r="DK8" s="1048"/>
      <c r="DL8" s="1046">
        <v>0</v>
      </c>
      <c r="DM8" s="1047"/>
      <c r="DN8" s="1047"/>
      <c r="DO8" s="1047"/>
      <c r="DP8" s="1048"/>
      <c r="DQ8" s="1046">
        <v>0</v>
      </c>
      <c r="DR8" s="1047"/>
      <c r="DS8" s="1047"/>
      <c r="DT8" s="1047"/>
      <c r="DU8" s="1048"/>
      <c r="DV8" s="1049"/>
      <c r="DW8" s="1050"/>
      <c r="DX8" s="1050"/>
      <c r="DY8" s="1050"/>
      <c r="DZ8" s="1051"/>
      <c r="EA8" s="256"/>
    </row>
    <row r="9" spans="1:131" s="257" customFormat="1" ht="26.25" customHeight="1" x14ac:dyDescent="0.15">
      <c r="A9" s="263">
        <v>3</v>
      </c>
      <c r="B9" s="1094" t="s">
        <v>390</v>
      </c>
      <c r="C9" s="1095"/>
      <c r="D9" s="1095"/>
      <c r="E9" s="1095"/>
      <c r="F9" s="1095"/>
      <c r="G9" s="1095"/>
      <c r="H9" s="1095"/>
      <c r="I9" s="1095"/>
      <c r="J9" s="1095"/>
      <c r="K9" s="1095"/>
      <c r="L9" s="1095"/>
      <c r="M9" s="1095"/>
      <c r="N9" s="1095"/>
      <c r="O9" s="1095"/>
      <c r="P9" s="1096"/>
      <c r="Q9" s="1100">
        <v>91</v>
      </c>
      <c r="R9" s="1101"/>
      <c r="S9" s="1101"/>
      <c r="T9" s="1101"/>
      <c r="U9" s="1101"/>
      <c r="V9" s="1101">
        <v>91</v>
      </c>
      <c r="W9" s="1101"/>
      <c r="X9" s="1101"/>
      <c r="Y9" s="1101"/>
      <c r="Z9" s="1101"/>
      <c r="AA9" s="1101" t="s">
        <v>604</v>
      </c>
      <c r="AB9" s="1101"/>
      <c r="AC9" s="1101"/>
      <c r="AD9" s="1101"/>
      <c r="AE9" s="1102"/>
      <c r="AF9" s="1076" t="s">
        <v>128</v>
      </c>
      <c r="AG9" s="1077"/>
      <c r="AH9" s="1077"/>
      <c r="AI9" s="1077"/>
      <c r="AJ9" s="1078"/>
      <c r="AK9" s="1143" t="s">
        <v>624</v>
      </c>
      <c r="AL9" s="1144"/>
      <c r="AM9" s="1144"/>
      <c r="AN9" s="1144"/>
      <c r="AO9" s="1144"/>
      <c r="AP9" s="1144">
        <v>43</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614</v>
      </c>
      <c r="BT9" s="1072"/>
      <c r="BU9" s="1072"/>
      <c r="BV9" s="1072"/>
      <c r="BW9" s="1072"/>
      <c r="BX9" s="1072"/>
      <c r="BY9" s="1072"/>
      <c r="BZ9" s="1072"/>
      <c r="CA9" s="1072"/>
      <c r="CB9" s="1072"/>
      <c r="CC9" s="1072"/>
      <c r="CD9" s="1072"/>
      <c r="CE9" s="1072"/>
      <c r="CF9" s="1072"/>
      <c r="CG9" s="1073"/>
      <c r="CH9" s="1046">
        <v>55</v>
      </c>
      <c r="CI9" s="1047"/>
      <c r="CJ9" s="1047"/>
      <c r="CK9" s="1047"/>
      <c r="CL9" s="1048"/>
      <c r="CM9" s="1046">
        <v>1506</v>
      </c>
      <c r="CN9" s="1047"/>
      <c r="CO9" s="1047"/>
      <c r="CP9" s="1047"/>
      <c r="CQ9" s="1048"/>
      <c r="CR9" s="1046" t="s">
        <v>605</v>
      </c>
      <c r="CS9" s="1047"/>
      <c r="CT9" s="1047"/>
      <c r="CU9" s="1047"/>
      <c r="CV9" s="1048"/>
      <c r="CW9" s="1046">
        <v>205</v>
      </c>
      <c r="CX9" s="1047"/>
      <c r="CY9" s="1047"/>
      <c r="CZ9" s="1047"/>
      <c r="DA9" s="1048"/>
      <c r="DB9" s="1046">
        <v>0</v>
      </c>
      <c r="DC9" s="1047"/>
      <c r="DD9" s="1047"/>
      <c r="DE9" s="1047"/>
      <c r="DF9" s="1048"/>
      <c r="DG9" s="1046">
        <v>0</v>
      </c>
      <c r="DH9" s="1047"/>
      <c r="DI9" s="1047"/>
      <c r="DJ9" s="1047"/>
      <c r="DK9" s="1048"/>
      <c r="DL9" s="1046">
        <v>0</v>
      </c>
      <c r="DM9" s="1047"/>
      <c r="DN9" s="1047"/>
      <c r="DO9" s="1047"/>
      <c r="DP9" s="1048"/>
      <c r="DQ9" s="1046">
        <v>0</v>
      </c>
      <c r="DR9" s="1047"/>
      <c r="DS9" s="1047"/>
      <c r="DT9" s="1047"/>
      <c r="DU9" s="1048"/>
      <c r="DV9" s="1049"/>
      <c r="DW9" s="1050"/>
      <c r="DX9" s="1050"/>
      <c r="DY9" s="1050"/>
      <c r="DZ9" s="1051"/>
      <c r="EA9" s="256"/>
    </row>
    <row r="10" spans="1:131" s="257" customFormat="1" ht="26.25" customHeight="1" x14ac:dyDescent="0.15">
      <c r="A10" s="263">
        <v>4</v>
      </c>
      <c r="B10" s="1094" t="s">
        <v>391</v>
      </c>
      <c r="C10" s="1095"/>
      <c r="D10" s="1095"/>
      <c r="E10" s="1095"/>
      <c r="F10" s="1095"/>
      <c r="G10" s="1095"/>
      <c r="H10" s="1095"/>
      <c r="I10" s="1095"/>
      <c r="J10" s="1095"/>
      <c r="K10" s="1095"/>
      <c r="L10" s="1095"/>
      <c r="M10" s="1095"/>
      <c r="N10" s="1095"/>
      <c r="O10" s="1095"/>
      <c r="P10" s="1096"/>
      <c r="Q10" s="1100">
        <v>77</v>
      </c>
      <c r="R10" s="1101"/>
      <c r="S10" s="1101"/>
      <c r="T10" s="1101"/>
      <c r="U10" s="1101"/>
      <c r="V10" s="1101">
        <v>63</v>
      </c>
      <c r="W10" s="1101"/>
      <c r="X10" s="1101"/>
      <c r="Y10" s="1101"/>
      <c r="Z10" s="1101"/>
      <c r="AA10" s="1101" t="s">
        <v>604</v>
      </c>
      <c r="AB10" s="1101"/>
      <c r="AC10" s="1101"/>
      <c r="AD10" s="1101"/>
      <c r="AE10" s="1102"/>
      <c r="AF10" s="1076">
        <v>14</v>
      </c>
      <c r="AG10" s="1077"/>
      <c r="AH10" s="1077"/>
      <c r="AI10" s="1077"/>
      <c r="AJ10" s="1078"/>
      <c r="AK10" s="1143">
        <v>0</v>
      </c>
      <c r="AL10" s="1144"/>
      <c r="AM10" s="1144"/>
      <c r="AN10" s="1144"/>
      <c r="AO10" s="1144"/>
      <c r="AP10" s="1144" t="s">
        <v>604</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615</v>
      </c>
      <c r="BT10" s="1072"/>
      <c r="BU10" s="1072"/>
      <c r="BV10" s="1072"/>
      <c r="BW10" s="1072"/>
      <c r="BX10" s="1072"/>
      <c r="BY10" s="1072"/>
      <c r="BZ10" s="1072"/>
      <c r="CA10" s="1072"/>
      <c r="CB10" s="1072"/>
      <c r="CC10" s="1072"/>
      <c r="CD10" s="1072"/>
      <c r="CE10" s="1072"/>
      <c r="CF10" s="1072"/>
      <c r="CG10" s="1073"/>
      <c r="CH10" s="1046">
        <v>-5</v>
      </c>
      <c r="CI10" s="1047"/>
      <c r="CJ10" s="1047"/>
      <c r="CK10" s="1047"/>
      <c r="CL10" s="1048"/>
      <c r="CM10" s="1046">
        <v>207</v>
      </c>
      <c r="CN10" s="1047"/>
      <c r="CO10" s="1047"/>
      <c r="CP10" s="1047"/>
      <c r="CQ10" s="1048"/>
      <c r="CR10" s="1046" t="s">
        <v>605</v>
      </c>
      <c r="CS10" s="1047"/>
      <c r="CT10" s="1047"/>
      <c r="CU10" s="1047"/>
      <c r="CV10" s="1048"/>
      <c r="CW10" s="1046">
        <v>63</v>
      </c>
      <c r="CX10" s="1047"/>
      <c r="CY10" s="1047"/>
      <c r="CZ10" s="1047"/>
      <c r="DA10" s="1048"/>
      <c r="DB10" s="1046">
        <v>0</v>
      </c>
      <c r="DC10" s="1047"/>
      <c r="DD10" s="1047"/>
      <c r="DE10" s="1047"/>
      <c r="DF10" s="1048"/>
      <c r="DG10" s="1046">
        <v>0</v>
      </c>
      <c r="DH10" s="1047"/>
      <c r="DI10" s="1047"/>
      <c r="DJ10" s="1047"/>
      <c r="DK10" s="1048"/>
      <c r="DL10" s="1046">
        <v>0</v>
      </c>
      <c r="DM10" s="1047"/>
      <c r="DN10" s="1047"/>
      <c r="DO10" s="1047"/>
      <c r="DP10" s="1048"/>
      <c r="DQ10" s="1046">
        <v>0</v>
      </c>
      <c r="DR10" s="1047"/>
      <c r="DS10" s="1047"/>
      <c r="DT10" s="1047"/>
      <c r="DU10" s="1048"/>
      <c r="DV10" s="1049"/>
      <c r="DW10" s="1050"/>
      <c r="DX10" s="1050"/>
      <c r="DY10" s="1050"/>
      <c r="DZ10" s="1051"/>
      <c r="EA10" s="256"/>
    </row>
    <row r="11" spans="1:131" s="257" customFormat="1" ht="26.25" customHeight="1" x14ac:dyDescent="0.15">
      <c r="A11" s="263">
        <v>5</v>
      </c>
      <c r="B11" s="1094" t="s">
        <v>392</v>
      </c>
      <c r="C11" s="1095"/>
      <c r="D11" s="1095"/>
      <c r="E11" s="1095"/>
      <c r="F11" s="1095"/>
      <c r="G11" s="1095"/>
      <c r="H11" s="1095"/>
      <c r="I11" s="1095"/>
      <c r="J11" s="1095"/>
      <c r="K11" s="1095"/>
      <c r="L11" s="1095"/>
      <c r="M11" s="1095"/>
      <c r="N11" s="1095"/>
      <c r="O11" s="1095"/>
      <c r="P11" s="1096"/>
      <c r="Q11" s="1100">
        <v>5</v>
      </c>
      <c r="R11" s="1101"/>
      <c r="S11" s="1101"/>
      <c r="T11" s="1101"/>
      <c r="U11" s="1101"/>
      <c r="V11" s="1101">
        <v>3</v>
      </c>
      <c r="W11" s="1101"/>
      <c r="X11" s="1101"/>
      <c r="Y11" s="1101"/>
      <c r="Z11" s="1101"/>
      <c r="AA11" s="1101" t="s">
        <v>604</v>
      </c>
      <c r="AB11" s="1101"/>
      <c r="AC11" s="1101"/>
      <c r="AD11" s="1101"/>
      <c r="AE11" s="1102"/>
      <c r="AF11" s="1076">
        <v>2</v>
      </c>
      <c r="AG11" s="1077"/>
      <c r="AH11" s="1077"/>
      <c r="AI11" s="1077"/>
      <c r="AJ11" s="1078"/>
      <c r="AK11" s="1143">
        <v>3</v>
      </c>
      <c r="AL11" s="1144"/>
      <c r="AM11" s="1144"/>
      <c r="AN11" s="1144"/>
      <c r="AO11" s="1144"/>
      <c r="AP11" s="1144" t="s">
        <v>604</v>
      </c>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616</v>
      </c>
      <c r="BT11" s="1072"/>
      <c r="BU11" s="1072"/>
      <c r="BV11" s="1072"/>
      <c r="BW11" s="1072"/>
      <c r="BX11" s="1072"/>
      <c r="BY11" s="1072"/>
      <c r="BZ11" s="1072"/>
      <c r="CA11" s="1072"/>
      <c r="CB11" s="1072"/>
      <c r="CC11" s="1072"/>
      <c r="CD11" s="1072"/>
      <c r="CE11" s="1072"/>
      <c r="CF11" s="1072"/>
      <c r="CG11" s="1073"/>
      <c r="CH11" s="1046">
        <v>21</v>
      </c>
      <c r="CI11" s="1047"/>
      <c r="CJ11" s="1047"/>
      <c r="CK11" s="1047"/>
      <c r="CL11" s="1048"/>
      <c r="CM11" s="1046">
        <v>404</v>
      </c>
      <c r="CN11" s="1047"/>
      <c r="CO11" s="1047"/>
      <c r="CP11" s="1047"/>
      <c r="CQ11" s="1048"/>
      <c r="CR11" s="1046">
        <v>3</v>
      </c>
      <c r="CS11" s="1047"/>
      <c r="CT11" s="1047"/>
      <c r="CU11" s="1047"/>
      <c r="CV11" s="1048"/>
      <c r="CW11" s="1046">
        <v>1</v>
      </c>
      <c r="CX11" s="1047"/>
      <c r="CY11" s="1047"/>
      <c r="CZ11" s="1047"/>
      <c r="DA11" s="1048"/>
      <c r="DB11" s="1046">
        <v>0</v>
      </c>
      <c r="DC11" s="1047"/>
      <c r="DD11" s="1047"/>
      <c r="DE11" s="1047"/>
      <c r="DF11" s="1048"/>
      <c r="DG11" s="1046">
        <v>0</v>
      </c>
      <c r="DH11" s="1047"/>
      <c r="DI11" s="1047"/>
      <c r="DJ11" s="1047"/>
      <c r="DK11" s="1048"/>
      <c r="DL11" s="1046">
        <v>0</v>
      </c>
      <c r="DM11" s="1047"/>
      <c r="DN11" s="1047"/>
      <c r="DO11" s="1047"/>
      <c r="DP11" s="1048"/>
      <c r="DQ11" s="1046">
        <v>0</v>
      </c>
      <c r="DR11" s="1047"/>
      <c r="DS11" s="1047"/>
      <c r="DT11" s="1047"/>
      <c r="DU11" s="1048"/>
      <c r="DV11" s="1049"/>
      <c r="DW11" s="1050"/>
      <c r="DX11" s="1050"/>
      <c r="DY11" s="1050"/>
      <c r="DZ11" s="1051"/>
      <c r="EA11" s="256"/>
    </row>
    <row r="12" spans="1:131" s="257" customFormat="1" ht="26.25" customHeight="1" x14ac:dyDescent="0.15">
      <c r="A12" s="263">
        <v>6</v>
      </c>
      <c r="B12" s="1094" t="s">
        <v>393</v>
      </c>
      <c r="C12" s="1095"/>
      <c r="D12" s="1095"/>
      <c r="E12" s="1095"/>
      <c r="F12" s="1095"/>
      <c r="G12" s="1095"/>
      <c r="H12" s="1095"/>
      <c r="I12" s="1095"/>
      <c r="J12" s="1095"/>
      <c r="K12" s="1095"/>
      <c r="L12" s="1095"/>
      <c r="M12" s="1095"/>
      <c r="N12" s="1095"/>
      <c r="O12" s="1095"/>
      <c r="P12" s="1096"/>
      <c r="Q12" s="1100">
        <v>47589</v>
      </c>
      <c r="R12" s="1101"/>
      <c r="S12" s="1101"/>
      <c r="T12" s="1101"/>
      <c r="U12" s="1101"/>
      <c r="V12" s="1101">
        <v>47589</v>
      </c>
      <c r="W12" s="1101"/>
      <c r="X12" s="1101"/>
      <c r="Y12" s="1101"/>
      <c r="Z12" s="1101"/>
      <c r="AA12" s="1101" t="s">
        <v>604</v>
      </c>
      <c r="AB12" s="1101"/>
      <c r="AC12" s="1101"/>
      <c r="AD12" s="1101"/>
      <c r="AE12" s="1102"/>
      <c r="AF12" s="1076" t="s">
        <v>394</v>
      </c>
      <c r="AG12" s="1077"/>
      <c r="AH12" s="1077"/>
      <c r="AI12" s="1077"/>
      <c r="AJ12" s="1078"/>
      <c r="AK12" s="1143">
        <v>37589</v>
      </c>
      <c r="AL12" s="1144"/>
      <c r="AM12" s="1144"/>
      <c r="AN12" s="1144"/>
      <c r="AO12" s="1144"/>
      <c r="AP12" s="1144" t="s">
        <v>604</v>
      </c>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617</v>
      </c>
      <c r="BT12" s="1072"/>
      <c r="BU12" s="1072"/>
      <c r="BV12" s="1072"/>
      <c r="BW12" s="1072"/>
      <c r="BX12" s="1072"/>
      <c r="BY12" s="1072"/>
      <c r="BZ12" s="1072"/>
      <c r="CA12" s="1072"/>
      <c r="CB12" s="1072"/>
      <c r="CC12" s="1072"/>
      <c r="CD12" s="1072"/>
      <c r="CE12" s="1072"/>
      <c r="CF12" s="1072"/>
      <c r="CG12" s="1073"/>
      <c r="CH12" s="1046">
        <v>149</v>
      </c>
      <c r="CI12" s="1047"/>
      <c r="CJ12" s="1047"/>
      <c r="CK12" s="1047"/>
      <c r="CL12" s="1048"/>
      <c r="CM12" s="1046">
        <v>754</v>
      </c>
      <c r="CN12" s="1047"/>
      <c r="CO12" s="1047"/>
      <c r="CP12" s="1047"/>
      <c r="CQ12" s="1048"/>
      <c r="CR12" s="1046">
        <v>530</v>
      </c>
      <c r="CS12" s="1047"/>
      <c r="CT12" s="1047"/>
      <c r="CU12" s="1047"/>
      <c r="CV12" s="1048"/>
      <c r="CW12" s="1046">
        <v>7</v>
      </c>
      <c r="CX12" s="1047"/>
      <c r="CY12" s="1047"/>
      <c r="CZ12" s="1047"/>
      <c r="DA12" s="1048"/>
      <c r="DB12" s="1046">
        <v>0</v>
      </c>
      <c r="DC12" s="1047"/>
      <c r="DD12" s="1047"/>
      <c r="DE12" s="1047"/>
      <c r="DF12" s="1048"/>
      <c r="DG12" s="1046">
        <v>0</v>
      </c>
      <c r="DH12" s="1047"/>
      <c r="DI12" s="1047"/>
      <c r="DJ12" s="1047"/>
      <c r="DK12" s="1048"/>
      <c r="DL12" s="1046">
        <v>0</v>
      </c>
      <c r="DM12" s="1047"/>
      <c r="DN12" s="1047"/>
      <c r="DO12" s="1047"/>
      <c r="DP12" s="1048"/>
      <c r="DQ12" s="1046">
        <v>0</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618</v>
      </c>
      <c r="BT13" s="1072"/>
      <c r="BU13" s="1072"/>
      <c r="BV13" s="1072"/>
      <c r="BW13" s="1072"/>
      <c r="BX13" s="1072"/>
      <c r="BY13" s="1072"/>
      <c r="BZ13" s="1072"/>
      <c r="CA13" s="1072"/>
      <c r="CB13" s="1072"/>
      <c r="CC13" s="1072"/>
      <c r="CD13" s="1072"/>
      <c r="CE13" s="1072"/>
      <c r="CF13" s="1072"/>
      <c r="CG13" s="1073"/>
      <c r="CH13" s="1046">
        <v>124</v>
      </c>
      <c r="CI13" s="1047"/>
      <c r="CJ13" s="1047"/>
      <c r="CK13" s="1047"/>
      <c r="CL13" s="1048"/>
      <c r="CM13" s="1046">
        <v>2247</v>
      </c>
      <c r="CN13" s="1047"/>
      <c r="CO13" s="1047"/>
      <c r="CP13" s="1047"/>
      <c r="CQ13" s="1048"/>
      <c r="CR13" s="1046">
        <v>5</v>
      </c>
      <c r="CS13" s="1047"/>
      <c r="CT13" s="1047"/>
      <c r="CU13" s="1047"/>
      <c r="CV13" s="1048"/>
      <c r="CW13" s="1046" t="s">
        <v>605</v>
      </c>
      <c r="CX13" s="1047"/>
      <c r="CY13" s="1047"/>
      <c r="CZ13" s="1047"/>
      <c r="DA13" s="1048"/>
      <c r="DB13" s="1046">
        <v>0</v>
      </c>
      <c r="DC13" s="1047"/>
      <c r="DD13" s="1047"/>
      <c r="DE13" s="1047"/>
      <c r="DF13" s="1048"/>
      <c r="DG13" s="1046">
        <v>0</v>
      </c>
      <c r="DH13" s="1047"/>
      <c r="DI13" s="1047"/>
      <c r="DJ13" s="1047"/>
      <c r="DK13" s="1048"/>
      <c r="DL13" s="1046">
        <v>0</v>
      </c>
      <c r="DM13" s="1047"/>
      <c r="DN13" s="1047"/>
      <c r="DO13" s="1047"/>
      <c r="DP13" s="1048"/>
      <c r="DQ13" s="1046">
        <v>0</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619</v>
      </c>
      <c r="BT14" s="1072"/>
      <c r="BU14" s="1072"/>
      <c r="BV14" s="1072"/>
      <c r="BW14" s="1072"/>
      <c r="BX14" s="1072"/>
      <c r="BY14" s="1072"/>
      <c r="BZ14" s="1072"/>
      <c r="CA14" s="1072"/>
      <c r="CB14" s="1072"/>
      <c r="CC14" s="1072"/>
      <c r="CD14" s="1072"/>
      <c r="CE14" s="1072"/>
      <c r="CF14" s="1072"/>
      <c r="CG14" s="1073"/>
      <c r="CH14" s="1046">
        <v>11</v>
      </c>
      <c r="CI14" s="1047"/>
      <c r="CJ14" s="1047"/>
      <c r="CK14" s="1047"/>
      <c r="CL14" s="1048"/>
      <c r="CM14" s="1046">
        <v>1664</v>
      </c>
      <c r="CN14" s="1047"/>
      <c r="CO14" s="1047"/>
      <c r="CP14" s="1047"/>
      <c r="CQ14" s="1048"/>
      <c r="CR14" s="1046">
        <v>543</v>
      </c>
      <c r="CS14" s="1047"/>
      <c r="CT14" s="1047"/>
      <c r="CU14" s="1047"/>
      <c r="CV14" s="1048"/>
      <c r="CW14" s="1046" t="s">
        <v>605</v>
      </c>
      <c r="CX14" s="1047"/>
      <c r="CY14" s="1047"/>
      <c r="CZ14" s="1047"/>
      <c r="DA14" s="1048"/>
      <c r="DB14" s="1046">
        <v>0</v>
      </c>
      <c r="DC14" s="1047"/>
      <c r="DD14" s="1047"/>
      <c r="DE14" s="1047"/>
      <c r="DF14" s="1048"/>
      <c r="DG14" s="1046">
        <v>0</v>
      </c>
      <c r="DH14" s="1047"/>
      <c r="DI14" s="1047"/>
      <c r="DJ14" s="1047"/>
      <c r="DK14" s="1048"/>
      <c r="DL14" s="1046">
        <v>0</v>
      </c>
      <c r="DM14" s="1047"/>
      <c r="DN14" s="1047"/>
      <c r="DO14" s="1047"/>
      <c r="DP14" s="1048"/>
      <c r="DQ14" s="1046">
        <v>0</v>
      </c>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620</v>
      </c>
      <c r="BT15" s="1072"/>
      <c r="BU15" s="1072"/>
      <c r="BV15" s="1072"/>
      <c r="BW15" s="1072"/>
      <c r="BX15" s="1072"/>
      <c r="BY15" s="1072"/>
      <c r="BZ15" s="1072"/>
      <c r="CA15" s="1072"/>
      <c r="CB15" s="1072"/>
      <c r="CC15" s="1072"/>
      <c r="CD15" s="1072"/>
      <c r="CE15" s="1072"/>
      <c r="CF15" s="1072"/>
      <c r="CG15" s="1073"/>
      <c r="CH15" s="1046">
        <v>4</v>
      </c>
      <c r="CI15" s="1047"/>
      <c r="CJ15" s="1047"/>
      <c r="CK15" s="1047"/>
      <c r="CL15" s="1048"/>
      <c r="CM15" s="1046">
        <v>168</v>
      </c>
      <c r="CN15" s="1047"/>
      <c r="CO15" s="1047"/>
      <c r="CP15" s="1047"/>
      <c r="CQ15" s="1048"/>
      <c r="CR15" s="1046">
        <v>50</v>
      </c>
      <c r="CS15" s="1047"/>
      <c r="CT15" s="1047"/>
      <c r="CU15" s="1047"/>
      <c r="CV15" s="1048"/>
      <c r="CW15" s="1046">
        <v>10</v>
      </c>
      <c r="CX15" s="1047"/>
      <c r="CY15" s="1047"/>
      <c r="CZ15" s="1047"/>
      <c r="DA15" s="1048"/>
      <c r="DB15" s="1046">
        <v>0</v>
      </c>
      <c r="DC15" s="1047"/>
      <c r="DD15" s="1047"/>
      <c r="DE15" s="1047"/>
      <c r="DF15" s="1048"/>
      <c r="DG15" s="1046">
        <v>0</v>
      </c>
      <c r="DH15" s="1047"/>
      <c r="DI15" s="1047"/>
      <c r="DJ15" s="1047"/>
      <c r="DK15" s="1048"/>
      <c r="DL15" s="1046">
        <v>0</v>
      </c>
      <c r="DM15" s="1047"/>
      <c r="DN15" s="1047"/>
      <c r="DO15" s="1047"/>
      <c r="DP15" s="1048"/>
      <c r="DQ15" s="1046">
        <v>0</v>
      </c>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621</v>
      </c>
      <c r="BT16" s="1072"/>
      <c r="BU16" s="1072"/>
      <c r="BV16" s="1072"/>
      <c r="BW16" s="1072"/>
      <c r="BX16" s="1072"/>
      <c r="BY16" s="1072"/>
      <c r="BZ16" s="1072"/>
      <c r="CA16" s="1072"/>
      <c r="CB16" s="1072"/>
      <c r="CC16" s="1072"/>
      <c r="CD16" s="1072"/>
      <c r="CE16" s="1072"/>
      <c r="CF16" s="1072"/>
      <c r="CG16" s="1073"/>
      <c r="CH16" s="1046">
        <v>4</v>
      </c>
      <c r="CI16" s="1047"/>
      <c r="CJ16" s="1047"/>
      <c r="CK16" s="1047"/>
      <c r="CL16" s="1048"/>
      <c r="CM16" s="1046">
        <v>235</v>
      </c>
      <c r="CN16" s="1047"/>
      <c r="CO16" s="1047"/>
      <c r="CP16" s="1047"/>
      <c r="CQ16" s="1048"/>
      <c r="CR16" s="1046">
        <v>55</v>
      </c>
      <c r="CS16" s="1047"/>
      <c r="CT16" s="1047"/>
      <c r="CU16" s="1047"/>
      <c r="CV16" s="1048"/>
      <c r="CW16" s="1046" t="s">
        <v>605</v>
      </c>
      <c r="CX16" s="1047"/>
      <c r="CY16" s="1047"/>
      <c r="CZ16" s="1047"/>
      <c r="DA16" s="1048"/>
      <c r="DB16" s="1046">
        <v>0</v>
      </c>
      <c r="DC16" s="1047"/>
      <c r="DD16" s="1047"/>
      <c r="DE16" s="1047"/>
      <c r="DF16" s="1048"/>
      <c r="DG16" s="1046">
        <v>0</v>
      </c>
      <c r="DH16" s="1047"/>
      <c r="DI16" s="1047"/>
      <c r="DJ16" s="1047"/>
      <c r="DK16" s="1048"/>
      <c r="DL16" s="1046">
        <v>0</v>
      </c>
      <c r="DM16" s="1047"/>
      <c r="DN16" s="1047"/>
      <c r="DO16" s="1047"/>
      <c r="DP16" s="1048"/>
      <c r="DQ16" s="1046">
        <v>0</v>
      </c>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623</v>
      </c>
      <c r="BT17" s="1072"/>
      <c r="BU17" s="1072"/>
      <c r="BV17" s="1072"/>
      <c r="BW17" s="1072"/>
      <c r="BX17" s="1072"/>
      <c r="BY17" s="1072"/>
      <c r="BZ17" s="1072"/>
      <c r="CA17" s="1072"/>
      <c r="CB17" s="1072"/>
      <c r="CC17" s="1072"/>
      <c r="CD17" s="1072"/>
      <c r="CE17" s="1072"/>
      <c r="CF17" s="1072"/>
      <c r="CG17" s="1073"/>
      <c r="CH17" s="1046">
        <v>39</v>
      </c>
      <c r="CI17" s="1047"/>
      <c r="CJ17" s="1047"/>
      <c r="CK17" s="1047"/>
      <c r="CL17" s="1048"/>
      <c r="CM17" s="1046">
        <v>1572</v>
      </c>
      <c r="CN17" s="1047"/>
      <c r="CO17" s="1047"/>
      <c r="CP17" s="1047"/>
      <c r="CQ17" s="1048"/>
      <c r="CR17" s="1046">
        <v>110</v>
      </c>
      <c r="CS17" s="1047"/>
      <c r="CT17" s="1047"/>
      <c r="CU17" s="1047"/>
      <c r="CV17" s="1048"/>
      <c r="CW17" s="1046" t="s">
        <v>605</v>
      </c>
      <c r="CX17" s="1047"/>
      <c r="CY17" s="1047"/>
      <c r="CZ17" s="1047"/>
      <c r="DA17" s="1048"/>
      <c r="DB17" s="1046">
        <v>0</v>
      </c>
      <c r="DC17" s="1047"/>
      <c r="DD17" s="1047"/>
      <c r="DE17" s="1047"/>
      <c r="DF17" s="1048"/>
      <c r="DG17" s="1046">
        <v>0</v>
      </c>
      <c r="DH17" s="1047"/>
      <c r="DI17" s="1047"/>
      <c r="DJ17" s="1047"/>
      <c r="DK17" s="1048"/>
      <c r="DL17" s="1046">
        <v>0</v>
      </c>
      <c r="DM17" s="1047"/>
      <c r="DN17" s="1047"/>
      <c r="DO17" s="1047"/>
      <c r="DP17" s="1048"/>
      <c r="DQ17" s="1046">
        <v>0</v>
      </c>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t="s">
        <v>622</v>
      </c>
      <c r="BT18" s="1072"/>
      <c r="BU18" s="1072"/>
      <c r="BV18" s="1072"/>
      <c r="BW18" s="1072"/>
      <c r="BX18" s="1072"/>
      <c r="BY18" s="1072"/>
      <c r="BZ18" s="1072"/>
      <c r="CA18" s="1072"/>
      <c r="CB18" s="1072"/>
      <c r="CC18" s="1072"/>
      <c r="CD18" s="1072"/>
      <c r="CE18" s="1072"/>
      <c r="CF18" s="1072"/>
      <c r="CG18" s="1073"/>
      <c r="CH18" s="1046">
        <v>6</v>
      </c>
      <c r="CI18" s="1047"/>
      <c r="CJ18" s="1047"/>
      <c r="CK18" s="1047"/>
      <c r="CL18" s="1048"/>
      <c r="CM18" s="1046">
        <v>356</v>
      </c>
      <c r="CN18" s="1047"/>
      <c r="CO18" s="1047"/>
      <c r="CP18" s="1047"/>
      <c r="CQ18" s="1048"/>
      <c r="CR18" s="1046">
        <v>195</v>
      </c>
      <c r="CS18" s="1047"/>
      <c r="CT18" s="1047"/>
      <c r="CU18" s="1047"/>
      <c r="CV18" s="1048"/>
      <c r="CW18" s="1046" t="s">
        <v>605</v>
      </c>
      <c r="CX18" s="1047"/>
      <c r="CY18" s="1047"/>
      <c r="CZ18" s="1047"/>
      <c r="DA18" s="1048"/>
      <c r="DB18" s="1046">
        <v>0</v>
      </c>
      <c r="DC18" s="1047"/>
      <c r="DD18" s="1047"/>
      <c r="DE18" s="1047"/>
      <c r="DF18" s="1048"/>
      <c r="DG18" s="1046">
        <v>0</v>
      </c>
      <c r="DH18" s="1047"/>
      <c r="DI18" s="1047"/>
      <c r="DJ18" s="1047"/>
      <c r="DK18" s="1048"/>
      <c r="DL18" s="1046">
        <v>0</v>
      </c>
      <c r="DM18" s="1047"/>
      <c r="DN18" s="1047"/>
      <c r="DO18" s="1047"/>
      <c r="DP18" s="1048"/>
      <c r="DQ18" s="1046">
        <v>0</v>
      </c>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396</v>
      </c>
      <c r="B23" s="1001" t="s">
        <v>397</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6480</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400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401</v>
      </c>
      <c r="R26" s="1059"/>
      <c r="S26" s="1059"/>
      <c r="T26" s="1059"/>
      <c r="U26" s="1060"/>
      <c r="V26" s="1058" t="s">
        <v>402</v>
      </c>
      <c r="W26" s="1059"/>
      <c r="X26" s="1059"/>
      <c r="Y26" s="1059"/>
      <c r="Z26" s="1060"/>
      <c r="AA26" s="1058" t="s">
        <v>403</v>
      </c>
      <c r="AB26" s="1059"/>
      <c r="AC26" s="1059"/>
      <c r="AD26" s="1059"/>
      <c r="AE26" s="1059"/>
      <c r="AF26" s="1116" t="s">
        <v>404</v>
      </c>
      <c r="AG26" s="1065"/>
      <c r="AH26" s="1065"/>
      <c r="AI26" s="1065"/>
      <c r="AJ26" s="1117"/>
      <c r="AK26" s="1059" t="s">
        <v>405</v>
      </c>
      <c r="AL26" s="1059"/>
      <c r="AM26" s="1059"/>
      <c r="AN26" s="1059"/>
      <c r="AO26" s="1060"/>
      <c r="AP26" s="1058" t="s">
        <v>406</v>
      </c>
      <c r="AQ26" s="1059"/>
      <c r="AR26" s="1059"/>
      <c r="AS26" s="1059"/>
      <c r="AT26" s="1060"/>
      <c r="AU26" s="1058" t="s">
        <v>407</v>
      </c>
      <c r="AV26" s="1059"/>
      <c r="AW26" s="1059"/>
      <c r="AX26" s="1059"/>
      <c r="AY26" s="1060"/>
      <c r="AZ26" s="1058" t="s">
        <v>408</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409</v>
      </c>
      <c r="C28" s="1108"/>
      <c r="D28" s="1108"/>
      <c r="E28" s="1108"/>
      <c r="F28" s="1108"/>
      <c r="G28" s="1108"/>
      <c r="H28" s="1108"/>
      <c r="I28" s="1108"/>
      <c r="J28" s="1108"/>
      <c r="K28" s="1108"/>
      <c r="L28" s="1108"/>
      <c r="M28" s="1108"/>
      <c r="N28" s="1108"/>
      <c r="O28" s="1108"/>
      <c r="P28" s="1109"/>
      <c r="Q28" s="1110">
        <v>76286</v>
      </c>
      <c r="R28" s="1111"/>
      <c r="S28" s="1111"/>
      <c r="T28" s="1111"/>
      <c r="U28" s="1111"/>
      <c r="V28" s="1111">
        <v>73320</v>
      </c>
      <c r="W28" s="1111"/>
      <c r="X28" s="1111"/>
      <c r="Y28" s="1111"/>
      <c r="Z28" s="1111"/>
      <c r="AA28" s="1111" t="s">
        <v>604</v>
      </c>
      <c r="AB28" s="1111"/>
      <c r="AC28" s="1111"/>
      <c r="AD28" s="1111"/>
      <c r="AE28" s="1112"/>
      <c r="AF28" s="1113">
        <v>2966</v>
      </c>
      <c r="AG28" s="1111"/>
      <c r="AH28" s="1111"/>
      <c r="AI28" s="1111"/>
      <c r="AJ28" s="1114"/>
      <c r="AK28" s="1115">
        <v>4817</v>
      </c>
      <c r="AL28" s="1103"/>
      <c r="AM28" s="1103"/>
      <c r="AN28" s="1103"/>
      <c r="AO28" s="1103"/>
      <c r="AP28" s="1103" t="s">
        <v>605</v>
      </c>
      <c r="AQ28" s="1103"/>
      <c r="AR28" s="1103"/>
      <c r="AS28" s="1103"/>
      <c r="AT28" s="1103"/>
      <c r="AU28" s="1103" t="s">
        <v>605</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410</v>
      </c>
      <c r="C29" s="1095"/>
      <c r="D29" s="1095"/>
      <c r="E29" s="1095"/>
      <c r="F29" s="1095"/>
      <c r="G29" s="1095"/>
      <c r="H29" s="1095"/>
      <c r="I29" s="1095"/>
      <c r="J29" s="1095"/>
      <c r="K29" s="1095"/>
      <c r="L29" s="1095"/>
      <c r="M29" s="1095"/>
      <c r="N29" s="1095"/>
      <c r="O29" s="1095"/>
      <c r="P29" s="1096"/>
      <c r="Q29" s="1100">
        <v>68677</v>
      </c>
      <c r="R29" s="1101"/>
      <c r="S29" s="1101"/>
      <c r="T29" s="1101"/>
      <c r="U29" s="1101"/>
      <c r="V29" s="1101">
        <v>67843</v>
      </c>
      <c r="W29" s="1101"/>
      <c r="X29" s="1101"/>
      <c r="Y29" s="1101"/>
      <c r="Z29" s="1101"/>
      <c r="AA29" s="1101" t="s">
        <v>604</v>
      </c>
      <c r="AB29" s="1101"/>
      <c r="AC29" s="1101"/>
      <c r="AD29" s="1101"/>
      <c r="AE29" s="1102"/>
      <c r="AF29" s="1076">
        <v>834</v>
      </c>
      <c r="AG29" s="1077"/>
      <c r="AH29" s="1077"/>
      <c r="AI29" s="1077"/>
      <c r="AJ29" s="1078"/>
      <c r="AK29" s="1037">
        <v>9489</v>
      </c>
      <c r="AL29" s="1028"/>
      <c r="AM29" s="1028"/>
      <c r="AN29" s="1028"/>
      <c r="AO29" s="1028"/>
      <c r="AP29" s="1028" t="s">
        <v>605</v>
      </c>
      <c r="AQ29" s="1028"/>
      <c r="AR29" s="1028"/>
      <c r="AS29" s="1028"/>
      <c r="AT29" s="1028"/>
      <c r="AU29" s="1028" t="s">
        <v>605</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411</v>
      </c>
      <c r="C30" s="1095"/>
      <c r="D30" s="1095"/>
      <c r="E30" s="1095"/>
      <c r="F30" s="1095"/>
      <c r="G30" s="1095"/>
      <c r="H30" s="1095"/>
      <c r="I30" s="1095"/>
      <c r="J30" s="1095"/>
      <c r="K30" s="1095"/>
      <c r="L30" s="1095"/>
      <c r="M30" s="1095"/>
      <c r="N30" s="1095"/>
      <c r="O30" s="1095"/>
      <c r="P30" s="1096"/>
      <c r="Q30" s="1100">
        <v>10397</v>
      </c>
      <c r="R30" s="1101"/>
      <c r="S30" s="1101"/>
      <c r="T30" s="1101"/>
      <c r="U30" s="1101"/>
      <c r="V30" s="1101">
        <v>10365</v>
      </c>
      <c r="W30" s="1101"/>
      <c r="X30" s="1101"/>
      <c r="Y30" s="1101"/>
      <c r="Z30" s="1101"/>
      <c r="AA30" s="1101" t="s">
        <v>604</v>
      </c>
      <c r="AB30" s="1101"/>
      <c r="AC30" s="1101"/>
      <c r="AD30" s="1101"/>
      <c r="AE30" s="1102"/>
      <c r="AF30" s="1076">
        <v>32</v>
      </c>
      <c r="AG30" s="1077"/>
      <c r="AH30" s="1077"/>
      <c r="AI30" s="1077"/>
      <c r="AJ30" s="1078"/>
      <c r="AK30" s="1037">
        <v>1895</v>
      </c>
      <c r="AL30" s="1028"/>
      <c r="AM30" s="1028"/>
      <c r="AN30" s="1028"/>
      <c r="AO30" s="1028"/>
      <c r="AP30" s="1028" t="s">
        <v>605</v>
      </c>
      <c r="AQ30" s="1028"/>
      <c r="AR30" s="1028"/>
      <c r="AS30" s="1028"/>
      <c r="AT30" s="1028"/>
      <c r="AU30" s="1028" t="s">
        <v>605</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412</v>
      </c>
      <c r="C31" s="1095"/>
      <c r="D31" s="1095"/>
      <c r="E31" s="1095"/>
      <c r="F31" s="1095"/>
      <c r="G31" s="1095"/>
      <c r="H31" s="1095"/>
      <c r="I31" s="1095"/>
      <c r="J31" s="1095"/>
      <c r="K31" s="1095"/>
      <c r="L31" s="1095"/>
      <c r="M31" s="1095"/>
      <c r="N31" s="1095"/>
      <c r="O31" s="1095"/>
      <c r="P31" s="1096"/>
      <c r="Q31" s="1100">
        <v>13505</v>
      </c>
      <c r="R31" s="1101"/>
      <c r="S31" s="1101"/>
      <c r="T31" s="1101"/>
      <c r="U31" s="1101"/>
      <c r="V31" s="1101">
        <v>12811</v>
      </c>
      <c r="W31" s="1101"/>
      <c r="X31" s="1101"/>
      <c r="Y31" s="1101"/>
      <c r="Z31" s="1101"/>
      <c r="AA31" s="1101" t="s">
        <v>604</v>
      </c>
      <c r="AB31" s="1101"/>
      <c r="AC31" s="1101"/>
      <c r="AD31" s="1101"/>
      <c r="AE31" s="1102"/>
      <c r="AF31" s="1076">
        <v>694</v>
      </c>
      <c r="AG31" s="1077"/>
      <c r="AH31" s="1077"/>
      <c r="AI31" s="1077"/>
      <c r="AJ31" s="1078"/>
      <c r="AK31" s="1037" t="s">
        <v>624</v>
      </c>
      <c r="AL31" s="1028"/>
      <c r="AM31" s="1028"/>
      <c r="AN31" s="1028"/>
      <c r="AO31" s="1028"/>
      <c r="AP31" s="1028" t="s">
        <v>605</v>
      </c>
      <c r="AQ31" s="1028"/>
      <c r="AR31" s="1028"/>
      <c r="AS31" s="1028"/>
      <c r="AT31" s="1028"/>
      <c r="AU31" s="1028" t="s">
        <v>605</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413</v>
      </c>
      <c r="C32" s="1095"/>
      <c r="D32" s="1095"/>
      <c r="E32" s="1095"/>
      <c r="F32" s="1095"/>
      <c r="G32" s="1095"/>
      <c r="H32" s="1095"/>
      <c r="I32" s="1095"/>
      <c r="J32" s="1095"/>
      <c r="K32" s="1095"/>
      <c r="L32" s="1095"/>
      <c r="M32" s="1095"/>
      <c r="N32" s="1095"/>
      <c r="O32" s="1095"/>
      <c r="P32" s="1096"/>
      <c r="Q32" s="1100">
        <v>462</v>
      </c>
      <c r="R32" s="1101"/>
      <c r="S32" s="1101"/>
      <c r="T32" s="1101"/>
      <c r="U32" s="1101"/>
      <c r="V32" s="1101">
        <v>456</v>
      </c>
      <c r="W32" s="1101"/>
      <c r="X32" s="1101"/>
      <c r="Y32" s="1101"/>
      <c r="Z32" s="1101"/>
      <c r="AA32" s="1101" t="s">
        <v>604</v>
      </c>
      <c r="AB32" s="1101"/>
      <c r="AC32" s="1101"/>
      <c r="AD32" s="1101"/>
      <c r="AE32" s="1102"/>
      <c r="AF32" s="1076">
        <v>6</v>
      </c>
      <c r="AG32" s="1077"/>
      <c r="AH32" s="1077"/>
      <c r="AI32" s="1077"/>
      <c r="AJ32" s="1078"/>
      <c r="AK32" s="1037">
        <v>61</v>
      </c>
      <c r="AL32" s="1028"/>
      <c r="AM32" s="1028"/>
      <c r="AN32" s="1028"/>
      <c r="AO32" s="1028"/>
      <c r="AP32" s="1028">
        <v>174</v>
      </c>
      <c r="AQ32" s="1028"/>
      <c r="AR32" s="1028"/>
      <c r="AS32" s="1028"/>
      <c r="AT32" s="1028"/>
      <c r="AU32" s="1028" t="s">
        <v>605</v>
      </c>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414</v>
      </c>
      <c r="C33" s="1095"/>
      <c r="D33" s="1095"/>
      <c r="E33" s="1095"/>
      <c r="F33" s="1095"/>
      <c r="G33" s="1095"/>
      <c r="H33" s="1095"/>
      <c r="I33" s="1095"/>
      <c r="J33" s="1095"/>
      <c r="K33" s="1095"/>
      <c r="L33" s="1095"/>
      <c r="M33" s="1095"/>
      <c r="N33" s="1095"/>
      <c r="O33" s="1095"/>
      <c r="P33" s="1096"/>
      <c r="Q33" s="1100">
        <v>4310</v>
      </c>
      <c r="R33" s="1101"/>
      <c r="S33" s="1101"/>
      <c r="T33" s="1101"/>
      <c r="U33" s="1101"/>
      <c r="V33" s="1101">
        <v>1393</v>
      </c>
      <c r="W33" s="1101"/>
      <c r="X33" s="1101"/>
      <c r="Y33" s="1101"/>
      <c r="Z33" s="1101"/>
      <c r="AA33" s="1101">
        <v>2916</v>
      </c>
      <c r="AB33" s="1101"/>
      <c r="AC33" s="1101"/>
      <c r="AD33" s="1101"/>
      <c r="AE33" s="1102"/>
      <c r="AF33" s="1076">
        <v>2916</v>
      </c>
      <c r="AG33" s="1077"/>
      <c r="AH33" s="1077"/>
      <c r="AI33" s="1077"/>
      <c r="AJ33" s="1078"/>
      <c r="AK33" s="1037">
        <v>2689</v>
      </c>
      <c r="AL33" s="1028"/>
      <c r="AM33" s="1028"/>
      <c r="AN33" s="1028"/>
      <c r="AO33" s="1028"/>
      <c r="AP33" s="1028">
        <v>14702</v>
      </c>
      <c r="AQ33" s="1028"/>
      <c r="AR33" s="1028"/>
      <c r="AS33" s="1028"/>
      <c r="AT33" s="1028"/>
      <c r="AU33" s="1028">
        <v>8079</v>
      </c>
      <c r="AV33" s="1028"/>
      <c r="AW33" s="1028"/>
      <c r="AX33" s="1028"/>
      <c r="AY33" s="1028"/>
      <c r="AZ33" s="1099"/>
      <c r="BA33" s="1099"/>
      <c r="BB33" s="1099"/>
      <c r="BC33" s="1099"/>
      <c r="BD33" s="1099"/>
      <c r="BE33" s="1089" t="s">
        <v>415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416</v>
      </c>
      <c r="C34" s="1095"/>
      <c r="D34" s="1095"/>
      <c r="E34" s="1095"/>
      <c r="F34" s="1095"/>
      <c r="G34" s="1095"/>
      <c r="H34" s="1095"/>
      <c r="I34" s="1095"/>
      <c r="J34" s="1095"/>
      <c r="K34" s="1095"/>
      <c r="L34" s="1095"/>
      <c r="M34" s="1095"/>
      <c r="N34" s="1095"/>
      <c r="O34" s="1095"/>
      <c r="P34" s="1096"/>
      <c r="Q34" s="1100">
        <v>11718</v>
      </c>
      <c r="R34" s="1101"/>
      <c r="S34" s="1101"/>
      <c r="T34" s="1101"/>
      <c r="U34" s="1101"/>
      <c r="V34" s="1101">
        <v>11317</v>
      </c>
      <c r="W34" s="1101"/>
      <c r="X34" s="1101"/>
      <c r="Y34" s="1101"/>
      <c r="Z34" s="1101"/>
      <c r="AA34" s="1101">
        <v>401</v>
      </c>
      <c r="AB34" s="1101"/>
      <c r="AC34" s="1101"/>
      <c r="AD34" s="1101"/>
      <c r="AE34" s="1102"/>
      <c r="AF34" s="1076">
        <v>10258</v>
      </c>
      <c r="AG34" s="1077"/>
      <c r="AH34" s="1077"/>
      <c r="AI34" s="1077"/>
      <c r="AJ34" s="1078"/>
      <c r="AK34" s="1037">
        <v>516</v>
      </c>
      <c r="AL34" s="1028"/>
      <c r="AM34" s="1028"/>
      <c r="AN34" s="1028"/>
      <c r="AO34" s="1028"/>
      <c r="AP34" s="1028">
        <v>24463</v>
      </c>
      <c r="AQ34" s="1028"/>
      <c r="AR34" s="1028"/>
      <c r="AS34" s="1028"/>
      <c r="AT34" s="1028"/>
      <c r="AU34" s="1028">
        <v>1604</v>
      </c>
      <c r="AV34" s="1028"/>
      <c r="AW34" s="1028"/>
      <c r="AX34" s="1028"/>
      <c r="AY34" s="1028"/>
      <c r="AZ34" s="1099"/>
      <c r="BA34" s="1099"/>
      <c r="BB34" s="1099"/>
      <c r="BC34" s="1099"/>
      <c r="BD34" s="1099"/>
      <c r="BE34" s="1089" t="s">
        <v>417</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418</v>
      </c>
      <c r="C35" s="1095"/>
      <c r="D35" s="1095"/>
      <c r="E35" s="1095"/>
      <c r="F35" s="1095"/>
      <c r="G35" s="1095"/>
      <c r="H35" s="1095"/>
      <c r="I35" s="1095"/>
      <c r="J35" s="1095"/>
      <c r="K35" s="1095"/>
      <c r="L35" s="1095"/>
      <c r="M35" s="1095"/>
      <c r="N35" s="1095"/>
      <c r="O35" s="1095"/>
      <c r="P35" s="1096"/>
      <c r="Q35" s="1100">
        <v>20803</v>
      </c>
      <c r="R35" s="1101"/>
      <c r="S35" s="1101"/>
      <c r="T35" s="1101"/>
      <c r="U35" s="1101"/>
      <c r="V35" s="1101">
        <v>18696</v>
      </c>
      <c r="W35" s="1101"/>
      <c r="X35" s="1101"/>
      <c r="Y35" s="1101"/>
      <c r="Z35" s="1101"/>
      <c r="AA35" s="1101">
        <v>2107</v>
      </c>
      <c r="AB35" s="1101"/>
      <c r="AC35" s="1101"/>
      <c r="AD35" s="1101"/>
      <c r="AE35" s="1102"/>
      <c r="AF35" s="1076">
        <v>5075</v>
      </c>
      <c r="AG35" s="1077"/>
      <c r="AH35" s="1077"/>
      <c r="AI35" s="1077"/>
      <c r="AJ35" s="1078"/>
      <c r="AK35" s="1037">
        <v>5893</v>
      </c>
      <c r="AL35" s="1028"/>
      <c r="AM35" s="1028"/>
      <c r="AN35" s="1028"/>
      <c r="AO35" s="1028"/>
      <c r="AP35" s="1028">
        <v>145632</v>
      </c>
      <c r="AQ35" s="1028"/>
      <c r="AR35" s="1028"/>
      <c r="AS35" s="1028"/>
      <c r="AT35" s="1028"/>
      <c r="AU35" s="1028">
        <v>27330</v>
      </c>
      <c r="AV35" s="1028"/>
      <c r="AW35" s="1028"/>
      <c r="AX35" s="1028"/>
      <c r="AY35" s="1028"/>
      <c r="AZ35" s="1099"/>
      <c r="BA35" s="1099"/>
      <c r="BB35" s="1099"/>
      <c r="BC35" s="1099"/>
      <c r="BD35" s="1099"/>
      <c r="BE35" s="1089" t="s">
        <v>415</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419</v>
      </c>
      <c r="C36" s="1095"/>
      <c r="D36" s="1095"/>
      <c r="E36" s="1095"/>
      <c r="F36" s="1095"/>
      <c r="G36" s="1095"/>
      <c r="H36" s="1095"/>
      <c r="I36" s="1095"/>
      <c r="J36" s="1095"/>
      <c r="K36" s="1095"/>
      <c r="L36" s="1095"/>
      <c r="M36" s="1095"/>
      <c r="N36" s="1095"/>
      <c r="O36" s="1095"/>
      <c r="P36" s="1096"/>
      <c r="Q36" s="1100">
        <v>331</v>
      </c>
      <c r="R36" s="1101"/>
      <c r="S36" s="1101"/>
      <c r="T36" s="1101"/>
      <c r="U36" s="1101"/>
      <c r="V36" s="1101">
        <v>331</v>
      </c>
      <c r="W36" s="1101"/>
      <c r="X36" s="1101"/>
      <c r="Y36" s="1101"/>
      <c r="Z36" s="1101"/>
      <c r="AA36" s="1101" t="s">
        <v>605</v>
      </c>
      <c r="AB36" s="1101"/>
      <c r="AC36" s="1101"/>
      <c r="AD36" s="1101"/>
      <c r="AE36" s="1102"/>
      <c r="AF36" s="1076" t="s">
        <v>420</v>
      </c>
      <c r="AG36" s="1077"/>
      <c r="AH36" s="1077"/>
      <c r="AI36" s="1077"/>
      <c r="AJ36" s="1078"/>
      <c r="AK36" s="1037">
        <v>167</v>
      </c>
      <c r="AL36" s="1028"/>
      <c r="AM36" s="1028"/>
      <c r="AN36" s="1028"/>
      <c r="AO36" s="1028"/>
      <c r="AP36" s="1028">
        <v>145</v>
      </c>
      <c r="AQ36" s="1028"/>
      <c r="AR36" s="1028"/>
      <c r="AS36" s="1028"/>
      <c r="AT36" s="1028"/>
      <c r="AU36" s="1028">
        <v>31</v>
      </c>
      <c r="AV36" s="1028"/>
      <c r="AW36" s="1028"/>
      <c r="AX36" s="1028"/>
      <c r="AY36" s="1028"/>
      <c r="AZ36" s="1099"/>
      <c r="BA36" s="1099"/>
      <c r="BB36" s="1099"/>
      <c r="BC36" s="1099"/>
      <c r="BD36" s="1099"/>
      <c r="BE36" s="1089" t="s">
        <v>421</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422</v>
      </c>
      <c r="C37" s="1095"/>
      <c r="D37" s="1095"/>
      <c r="E37" s="1095"/>
      <c r="F37" s="1095"/>
      <c r="G37" s="1095"/>
      <c r="H37" s="1095"/>
      <c r="I37" s="1095"/>
      <c r="J37" s="1095"/>
      <c r="K37" s="1095"/>
      <c r="L37" s="1095"/>
      <c r="M37" s="1095"/>
      <c r="N37" s="1095"/>
      <c r="O37" s="1095"/>
      <c r="P37" s="1096"/>
      <c r="Q37" s="1100">
        <v>165</v>
      </c>
      <c r="R37" s="1101"/>
      <c r="S37" s="1101"/>
      <c r="T37" s="1101"/>
      <c r="U37" s="1101"/>
      <c r="V37" s="1101">
        <v>165</v>
      </c>
      <c r="W37" s="1101"/>
      <c r="X37" s="1101"/>
      <c r="Y37" s="1101"/>
      <c r="Z37" s="1101"/>
      <c r="AA37" s="1101" t="s">
        <v>605</v>
      </c>
      <c r="AB37" s="1101"/>
      <c r="AC37" s="1101"/>
      <c r="AD37" s="1101"/>
      <c r="AE37" s="1102"/>
      <c r="AF37" s="1076" t="s">
        <v>423</v>
      </c>
      <c r="AG37" s="1077"/>
      <c r="AH37" s="1077"/>
      <c r="AI37" s="1077"/>
      <c r="AJ37" s="1078"/>
      <c r="AK37" s="1037">
        <v>133</v>
      </c>
      <c r="AL37" s="1028"/>
      <c r="AM37" s="1028"/>
      <c r="AN37" s="1028"/>
      <c r="AO37" s="1028"/>
      <c r="AP37" s="1028">
        <v>509</v>
      </c>
      <c r="AQ37" s="1028"/>
      <c r="AR37" s="1028"/>
      <c r="AS37" s="1028"/>
      <c r="AT37" s="1028"/>
      <c r="AU37" s="1028">
        <v>509</v>
      </c>
      <c r="AV37" s="1028"/>
      <c r="AW37" s="1028"/>
      <c r="AX37" s="1028"/>
      <c r="AY37" s="1028"/>
      <c r="AZ37" s="1099"/>
      <c r="BA37" s="1099"/>
      <c r="BB37" s="1099"/>
      <c r="BC37" s="1099"/>
      <c r="BD37" s="1099"/>
      <c r="BE37" s="1089" t="s">
        <v>421</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t="s">
        <v>424</v>
      </c>
      <c r="C38" s="1095"/>
      <c r="D38" s="1095"/>
      <c r="E38" s="1095"/>
      <c r="F38" s="1095"/>
      <c r="G38" s="1095"/>
      <c r="H38" s="1095"/>
      <c r="I38" s="1095"/>
      <c r="J38" s="1095"/>
      <c r="K38" s="1095"/>
      <c r="L38" s="1095"/>
      <c r="M38" s="1095"/>
      <c r="N38" s="1095"/>
      <c r="O38" s="1095"/>
      <c r="P38" s="1096"/>
      <c r="Q38" s="1100">
        <v>690</v>
      </c>
      <c r="R38" s="1101"/>
      <c r="S38" s="1101"/>
      <c r="T38" s="1101"/>
      <c r="U38" s="1101"/>
      <c r="V38" s="1101">
        <v>677</v>
      </c>
      <c r="W38" s="1101"/>
      <c r="X38" s="1101"/>
      <c r="Y38" s="1101"/>
      <c r="Z38" s="1101"/>
      <c r="AA38" s="1101">
        <v>13</v>
      </c>
      <c r="AB38" s="1101"/>
      <c r="AC38" s="1101"/>
      <c r="AD38" s="1101"/>
      <c r="AE38" s="1102"/>
      <c r="AF38" s="1076">
        <v>13</v>
      </c>
      <c r="AG38" s="1077"/>
      <c r="AH38" s="1077"/>
      <c r="AI38" s="1077"/>
      <c r="AJ38" s="1078"/>
      <c r="AK38" s="1037" t="s">
        <v>624</v>
      </c>
      <c r="AL38" s="1028"/>
      <c r="AM38" s="1028"/>
      <c r="AN38" s="1028"/>
      <c r="AO38" s="1028"/>
      <c r="AP38" s="1028">
        <v>156</v>
      </c>
      <c r="AQ38" s="1028"/>
      <c r="AR38" s="1028"/>
      <c r="AS38" s="1028"/>
      <c r="AT38" s="1028"/>
      <c r="AU38" s="1028">
        <v>78</v>
      </c>
      <c r="AV38" s="1028"/>
      <c r="AW38" s="1028"/>
      <c r="AX38" s="1028"/>
      <c r="AY38" s="1028"/>
      <c r="AZ38" s="1099"/>
      <c r="BA38" s="1099"/>
      <c r="BB38" s="1099"/>
      <c r="BC38" s="1099"/>
      <c r="BD38" s="1099"/>
      <c r="BE38" s="1089" t="s">
        <v>425</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396</v>
      </c>
      <c r="B63" s="1001" t="s">
        <v>427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22795</v>
      </c>
      <c r="AG63" s="1016"/>
      <c r="AH63" s="1016"/>
      <c r="AI63" s="1016"/>
      <c r="AJ63" s="1087"/>
      <c r="AK63" s="1088"/>
      <c r="AL63" s="1020"/>
      <c r="AM63" s="1020"/>
      <c r="AN63" s="1020"/>
      <c r="AO63" s="1020"/>
      <c r="AP63" s="1016"/>
      <c r="AQ63" s="1016"/>
      <c r="AR63" s="1016"/>
      <c r="AS63" s="1016"/>
      <c r="AT63" s="1016"/>
      <c r="AU63" s="1016"/>
      <c r="AV63" s="1016"/>
      <c r="AW63" s="1016"/>
      <c r="AX63" s="1016"/>
      <c r="AY63" s="1016"/>
      <c r="AZ63" s="1082"/>
      <c r="BA63" s="1082"/>
      <c r="BB63" s="1082"/>
      <c r="BC63" s="1082"/>
      <c r="BD63" s="1082"/>
      <c r="BE63" s="1017"/>
      <c r="BF63" s="1017"/>
      <c r="BG63" s="1017"/>
      <c r="BH63" s="1017"/>
      <c r="BI63" s="1018"/>
      <c r="BJ63" s="1083" t="s">
        <v>423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429</v>
      </c>
      <c r="B66" s="1053"/>
      <c r="C66" s="1053"/>
      <c r="D66" s="1053"/>
      <c r="E66" s="1053"/>
      <c r="F66" s="1053"/>
      <c r="G66" s="1053"/>
      <c r="H66" s="1053"/>
      <c r="I66" s="1053"/>
      <c r="J66" s="1053"/>
      <c r="K66" s="1053"/>
      <c r="L66" s="1053"/>
      <c r="M66" s="1053"/>
      <c r="N66" s="1053"/>
      <c r="O66" s="1053"/>
      <c r="P66" s="1054"/>
      <c r="Q66" s="1058" t="s">
        <v>430</v>
      </c>
      <c r="R66" s="1059"/>
      <c r="S66" s="1059"/>
      <c r="T66" s="1059"/>
      <c r="U66" s="1060"/>
      <c r="V66" s="1058" t="s">
        <v>431</v>
      </c>
      <c r="W66" s="1059"/>
      <c r="X66" s="1059"/>
      <c r="Y66" s="1059"/>
      <c r="Z66" s="1060"/>
      <c r="AA66" s="1058" t="s">
        <v>432</v>
      </c>
      <c r="AB66" s="1059"/>
      <c r="AC66" s="1059"/>
      <c r="AD66" s="1059"/>
      <c r="AE66" s="1060"/>
      <c r="AF66" s="1064" t="s">
        <v>433</v>
      </c>
      <c r="AG66" s="1065"/>
      <c r="AH66" s="1065"/>
      <c r="AI66" s="1065"/>
      <c r="AJ66" s="1066"/>
      <c r="AK66" s="1058" t="s">
        <v>434</v>
      </c>
      <c r="AL66" s="1053"/>
      <c r="AM66" s="1053"/>
      <c r="AN66" s="1053"/>
      <c r="AO66" s="1054"/>
      <c r="AP66" s="1058" t="s">
        <v>435</v>
      </c>
      <c r="AQ66" s="1059"/>
      <c r="AR66" s="1059"/>
      <c r="AS66" s="1059"/>
      <c r="AT66" s="1060"/>
      <c r="AU66" s="1058" t="s">
        <v>436</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606</v>
      </c>
      <c r="C68" s="1043"/>
      <c r="D68" s="1043"/>
      <c r="E68" s="1043"/>
      <c r="F68" s="1043"/>
      <c r="G68" s="1043"/>
      <c r="H68" s="1043"/>
      <c r="I68" s="1043"/>
      <c r="J68" s="1043"/>
      <c r="K68" s="1043"/>
      <c r="L68" s="1043"/>
      <c r="M68" s="1043"/>
      <c r="N68" s="1043"/>
      <c r="O68" s="1043"/>
      <c r="P68" s="1044"/>
      <c r="Q68" s="1045">
        <f>97139+56</f>
        <v>97195</v>
      </c>
      <c r="R68" s="1039"/>
      <c r="S68" s="1039"/>
      <c r="T68" s="1039"/>
      <c r="U68" s="1039"/>
      <c r="V68" s="1039">
        <f>93301+916</f>
        <v>94217</v>
      </c>
      <c r="W68" s="1039"/>
      <c r="X68" s="1039"/>
      <c r="Y68" s="1039"/>
      <c r="Z68" s="1039"/>
      <c r="AA68" s="1039">
        <v>2978</v>
      </c>
      <c r="AB68" s="1039"/>
      <c r="AC68" s="1039"/>
      <c r="AD68" s="1039"/>
      <c r="AE68" s="1039"/>
      <c r="AF68" s="1039">
        <v>10918</v>
      </c>
      <c r="AG68" s="1039"/>
      <c r="AH68" s="1039"/>
      <c r="AI68" s="1039"/>
      <c r="AJ68" s="1039"/>
      <c r="AK68" s="1039" t="s">
        <v>605</v>
      </c>
      <c r="AL68" s="1039"/>
      <c r="AM68" s="1039"/>
      <c r="AN68" s="1039"/>
      <c r="AO68" s="1039"/>
      <c r="AP68" s="1039" t="s">
        <v>605</v>
      </c>
      <c r="AQ68" s="1039"/>
      <c r="AR68" s="1039"/>
      <c r="AS68" s="1039"/>
      <c r="AT68" s="1039"/>
      <c r="AU68" s="1039" t="s">
        <v>605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607</v>
      </c>
      <c r="C69" s="1032"/>
      <c r="D69" s="1032"/>
      <c r="E69" s="1032"/>
      <c r="F69" s="1032"/>
      <c r="G69" s="1032"/>
      <c r="H69" s="1032"/>
      <c r="I69" s="1032"/>
      <c r="J69" s="1032"/>
      <c r="K69" s="1032"/>
      <c r="L69" s="1032"/>
      <c r="M69" s="1032"/>
      <c r="N69" s="1032"/>
      <c r="O69" s="1032"/>
      <c r="P69" s="1033"/>
      <c r="Q69" s="1034">
        <v>120</v>
      </c>
      <c r="R69" s="1028"/>
      <c r="S69" s="1028"/>
      <c r="T69" s="1028"/>
      <c r="U69" s="1028"/>
      <c r="V69" s="1028">
        <v>115</v>
      </c>
      <c r="W69" s="1028"/>
      <c r="X69" s="1028"/>
      <c r="Y69" s="1028"/>
      <c r="Z69" s="1028"/>
      <c r="AA69" s="1028">
        <v>5</v>
      </c>
      <c r="AB69" s="1028"/>
      <c r="AC69" s="1028"/>
      <c r="AD69" s="1028"/>
      <c r="AE69" s="1028"/>
      <c r="AF69" s="1028">
        <v>3</v>
      </c>
      <c r="AG69" s="1028"/>
      <c r="AH69" s="1028"/>
      <c r="AI69" s="1028"/>
      <c r="AJ69" s="1028"/>
      <c r="AK69" s="1028" t="s">
        <v>605</v>
      </c>
      <c r="AL69" s="1028"/>
      <c r="AM69" s="1028"/>
      <c r="AN69" s="1028"/>
      <c r="AO69" s="1028"/>
      <c r="AP69" s="1028" t="s">
        <v>605</v>
      </c>
      <c r="AQ69" s="1028"/>
      <c r="AR69" s="1028"/>
      <c r="AS69" s="1028"/>
      <c r="AT69" s="1028"/>
      <c r="AU69" s="1028" t="s">
        <v>605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608</v>
      </c>
      <c r="C70" s="1032"/>
      <c r="D70" s="1032"/>
      <c r="E70" s="1032"/>
      <c r="F70" s="1032"/>
      <c r="G70" s="1032"/>
      <c r="H70" s="1032"/>
      <c r="I70" s="1032"/>
      <c r="J70" s="1032"/>
      <c r="K70" s="1032"/>
      <c r="L70" s="1032"/>
      <c r="M70" s="1032"/>
      <c r="N70" s="1032"/>
      <c r="O70" s="1032"/>
      <c r="P70" s="1033"/>
      <c r="Q70" s="1034">
        <v>427</v>
      </c>
      <c r="R70" s="1028"/>
      <c r="S70" s="1028"/>
      <c r="T70" s="1028"/>
      <c r="U70" s="1028"/>
      <c r="V70" s="1028">
        <v>387</v>
      </c>
      <c r="W70" s="1028"/>
      <c r="X70" s="1028"/>
      <c r="Y70" s="1028"/>
      <c r="Z70" s="1028"/>
      <c r="AA70" s="1028">
        <v>40</v>
      </c>
      <c r="AB70" s="1028"/>
      <c r="AC70" s="1028"/>
      <c r="AD70" s="1028"/>
      <c r="AE70" s="1028"/>
      <c r="AF70" s="1028">
        <v>40</v>
      </c>
      <c r="AG70" s="1028"/>
      <c r="AH70" s="1028"/>
      <c r="AI70" s="1028"/>
      <c r="AJ70" s="1028"/>
      <c r="AK70" s="1028">
        <v>1</v>
      </c>
      <c r="AL70" s="1028"/>
      <c r="AM70" s="1028"/>
      <c r="AN70" s="1028"/>
      <c r="AO70" s="1028"/>
      <c r="AP70" s="1028">
        <v>44</v>
      </c>
      <c r="AQ70" s="1028"/>
      <c r="AR70" s="1028"/>
      <c r="AS70" s="1028"/>
      <c r="AT70" s="1028"/>
      <c r="AU70" s="1028">
        <v>18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609</v>
      </c>
      <c r="C71" s="1032"/>
      <c r="D71" s="1032"/>
      <c r="E71" s="1032"/>
      <c r="F71" s="1032"/>
      <c r="G71" s="1032"/>
      <c r="H71" s="1032"/>
      <c r="I71" s="1032"/>
      <c r="J71" s="1032"/>
      <c r="K71" s="1032"/>
      <c r="L71" s="1032"/>
      <c r="M71" s="1032"/>
      <c r="N71" s="1032"/>
      <c r="O71" s="1032"/>
      <c r="P71" s="1033"/>
      <c r="Q71" s="1034">
        <v>128</v>
      </c>
      <c r="R71" s="1028"/>
      <c r="S71" s="1028"/>
      <c r="T71" s="1028"/>
      <c r="U71" s="1028"/>
      <c r="V71" s="1028">
        <v>124</v>
      </c>
      <c r="W71" s="1028"/>
      <c r="X71" s="1028"/>
      <c r="Y71" s="1028"/>
      <c r="Z71" s="1028"/>
      <c r="AA71" s="1028">
        <v>4</v>
      </c>
      <c r="AB71" s="1028"/>
      <c r="AC71" s="1028"/>
      <c r="AD71" s="1028"/>
      <c r="AE71" s="1028"/>
      <c r="AF71" s="1028">
        <v>4</v>
      </c>
      <c r="AG71" s="1028"/>
      <c r="AH71" s="1028"/>
      <c r="AI71" s="1028"/>
      <c r="AJ71" s="1028"/>
      <c r="AK71" s="1028" t="s">
        <v>605</v>
      </c>
      <c r="AL71" s="1028"/>
      <c r="AM71" s="1028"/>
      <c r="AN71" s="1028"/>
      <c r="AO71" s="1028"/>
      <c r="AP71" s="1028" t="s">
        <v>605</v>
      </c>
      <c r="AQ71" s="1028"/>
      <c r="AR71" s="1028"/>
      <c r="AS71" s="1028"/>
      <c r="AT71" s="1028"/>
      <c r="AU71" s="1028" t="s">
        <v>605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610</v>
      </c>
      <c r="C72" s="1032"/>
      <c r="D72" s="1032"/>
      <c r="E72" s="1032"/>
      <c r="F72" s="1032"/>
      <c r="G72" s="1032"/>
      <c r="H72" s="1032"/>
      <c r="I72" s="1032"/>
      <c r="J72" s="1032"/>
      <c r="K72" s="1032"/>
      <c r="L72" s="1032"/>
      <c r="M72" s="1032"/>
      <c r="N72" s="1032"/>
      <c r="O72" s="1032"/>
      <c r="P72" s="1033"/>
      <c r="Q72" s="1034">
        <v>440293</v>
      </c>
      <c r="R72" s="1028"/>
      <c r="S72" s="1028"/>
      <c r="T72" s="1028"/>
      <c r="U72" s="1028"/>
      <c r="V72" s="1028">
        <v>419504</v>
      </c>
      <c r="W72" s="1028"/>
      <c r="X72" s="1028"/>
      <c r="Y72" s="1028"/>
      <c r="Z72" s="1028"/>
      <c r="AA72" s="1028">
        <v>20789</v>
      </c>
      <c r="AB72" s="1028"/>
      <c r="AC72" s="1028"/>
      <c r="AD72" s="1028"/>
      <c r="AE72" s="1028"/>
      <c r="AF72" s="1028">
        <v>20789</v>
      </c>
      <c r="AG72" s="1028"/>
      <c r="AH72" s="1028"/>
      <c r="AI72" s="1028"/>
      <c r="AJ72" s="1028"/>
      <c r="AK72" s="1028" t="s">
        <v>605</v>
      </c>
      <c r="AL72" s="1028"/>
      <c r="AM72" s="1028"/>
      <c r="AN72" s="1028"/>
      <c r="AO72" s="1028"/>
      <c r="AP72" s="1028" t="s">
        <v>605</v>
      </c>
      <c r="AQ72" s="1028"/>
      <c r="AR72" s="1028"/>
      <c r="AS72" s="1028"/>
      <c r="AT72" s="1028"/>
      <c r="AU72" s="1028" t="s">
        <v>605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611</v>
      </c>
      <c r="C73" s="1032"/>
      <c r="D73" s="1032"/>
      <c r="E73" s="1032"/>
      <c r="F73" s="1032"/>
      <c r="G73" s="1032"/>
      <c r="H73" s="1032"/>
      <c r="I73" s="1032"/>
      <c r="J73" s="1032"/>
      <c r="K73" s="1032"/>
      <c r="L73" s="1032"/>
      <c r="M73" s="1032"/>
      <c r="N73" s="1032"/>
      <c r="O73" s="1032"/>
      <c r="P73" s="1033"/>
      <c r="Q73" s="1034">
        <v>320</v>
      </c>
      <c r="R73" s="1028"/>
      <c r="S73" s="1028"/>
      <c r="T73" s="1028"/>
      <c r="U73" s="1028"/>
      <c r="V73" s="1028">
        <v>313</v>
      </c>
      <c r="W73" s="1028"/>
      <c r="X73" s="1028"/>
      <c r="Y73" s="1028"/>
      <c r="Z73" s="1028"/>
      <c r="AA73" s="1028">
        <v>7</v>
      </c>
      <c r="AB73" s="1028"/>
      <c r="AC73" s="1028"/>
      <c r="AD73" s="1028"/>
      <c r="AE73" s="1028"/>
      <c r="AF73" s="1028">
        <v>7</v>
      </c>
      <c r="AG73" s="1028"/>
      <c r="AH73" s="1028"/>
      <c r="AI73" s="1028"/>
      <c r="AJ73" s="1028"/>
      <c r="AK73" s="1028" t="s">
        <v>605</v>
      </c>
      <c r="AL73" s="1028"/>
      <c r="AM73" s="1028"/>
      <c r="AN73" s="1028"/>
      <c r="AO73" s="1028"/>
      <c r="AP73" s="1028" t="s">
        <v>605</v>
      </c>
      <c r="AQ73" s="1028"/>
      <c r="AR73" s="1028"/>
      <c r="AS73" s="1028"/>
      <c r="AT73" s="1028"/>
      <c r="AU73" s="1028" t="s">
        <v>605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396</v>
      </c>
      <c r="B88" s="1001" t="s">
        <v>437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31761</v>
      </c>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01" t="s">
        <v>438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3641</v>
      </c>
      <c r="CS102" s="1008"/>
      <c r="CT102" s="1008"/>
      <c r="CU102" s="1008"/>
      <c r="CV102" s="1009"/>
      <c r="CW102" s="1007">
        <v>290</v>
      </c>
      <c r="CX102" s="1008"/>
      <c r="CY102" s="1008"/>
      <c r="CZ102" s="1008"/>
      <c r="DA102" s="1009"/>
      <c r="DB102" s="1007">
        <v>0</v>
      </c>
      <c r="DC102" s="1008"/>
      <c r="DD102" s="1008"/>
      <c r="DE102" s="1008"/>
      <c r="DF102" s="1009"/>
      <c r="DG102" s="1007">
        <v>0</v>
      </c>
      <c r="DH102" s="1008"/>
      <c r="DI102" s="1008"/>
      <c r="DJ102" s="1008"/>
      <c r="DK102" s="1009"/>
      <c r="DL102" s="1007">
        <v>0</v>
      </c>
      <c r="DM102" s="1008"/>
      <c r="DN102" s="1008"/>
      <c r="DO102" s="1008"/>
      <c r="DP102" s="1009"/>
      <c r="DQ102" s="1007">
        <v>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440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443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446</v>
      </c>
      <c r="AB109" s="951"/>
      <c r="AC109" s="951"/>
      <c r="AD109" s="951"/>
      <c r="AE109" s="952"/>
      <c r="AF109" s="953" t="s">
        <v>447</v>
      </c>
      <c r="AG109" s="951"/>
      <c r="AH109" s="951"/>
      <c r="AI109" s="951"/>
      <c r="AJ109" s="952"/>
      <c r="AK109" s="953" t="s">
        <v>306</v>
      </c>
      <c r="AL109" s="951"/>
      <c r="AM109" s="951"/>
      <c r="AN109" s="951"/>
      <c r="AO109" s="952"/>
      <c r="AP109" s="953" t="s">
        <v>448</v>
      </c>
      <c r="AQ109" s="951"/>
      <c r="AR109" s="951"/>
      <c r="AS109" s="951"/>
      <c r="AT109" s="982"/>
      <c r="AU109" s="950" t="s">
        <v>445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446</v>
      </c>
      <c r="BR109" s="951"/>
      <c r="BS109" s="951"/>
      <c r="BT109" s="951"/>
      <c r="BU109" s="952"/>
      <c r="BV109" s="953" t="s">
        <v>447</v>
      </c>
      <c r="BW109" s="951"/>
      <c r="BX109" s="951"/>
      <c r="BY109" s="951"/>
      <c r="BZ109" s="952"/>
      <c r="CA109" s="953" t="s">
        <v>306</v>
      </c>
      <c r="CB109" s="951"/>
      <c r="CC109" s="951"/>
      <c r="CD109" s="951"/>
      <c r="CE109" s="952"/>
      <c r="CF109" s="989" t="s">
        <v>448</v>
      </c>
      <c r="CG109" s="989"/>
      <c r="CH109" s="989"/>
      <c r="CI109" s="989"/>
      <c r="CJ109" s="989"/>
      <c r="CK109" s="953" t="s">
        <v>449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446</v>
      </c>
      <c r="DH109" s="951"/>
      <c r="DI109" s="951"/>
      <c r="DJ109" s="951"/>
      <c r="DK109" s="952"/>
      <c r="DL109" s="953" t="s">
        <v>447</v>
      </c>
      <c r="DM109" s="951"/>
      <c r="DN109" s="951"/>
      <c r="DO109" s="951"/>
      <c r="DP109" s="952"/>
      <c r="DQ109" s="953" t="s">
        <v>306</v>
      </c>
      <c r="DR109" s="951"/>
      <c r="DS109" s="951"/>
      <c r="DT109" s="951"/>
      <c r="DU109" s="952"/>
      <c r="DV109" s="953" t="s">
        <v>448</v>
      </c>
      <c r="DW109" s="951"/>
      <c r="DX109" s="951"/>
      <c r="DY109" s="951"/>
      <c r="DZ109" s="982"/>
    </row>
    <row r="110" spans="1:131" s="248" customFormat="1" ht="26.25" customHeight="1" x14ac:dyDescent="0.15">
      <c r="A110" s="853" t="s">
        <v>450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31594686</v>
      </c>
      <c r="AB110" s="944"/>
      <c r="AC110" s="944"/>
      <c r="AD110" s="944"/>
      <c r="AE110" s="945"/>
      <c r="AF110" s="946">
        <v>30458091</v>
      </c>
      <c r="AG110" s="944"/>
      <c r="AH110" s="944"/>
      <c r="AI110" s="944"/>
      <c r="AJ110" s="945"/>
      <c r="AK110" s="946">
        <v>29595721</v>
      </c>
      <c r="AL110" s="944"/>
      <c r="AM110" s="944"/>
      <c r="AN110" s="944"/>
      <c r="AO110" s="945"/>
      <c r="AP110" s="947">
        <v>15.5</v>
      </c>
      <c r="AQ110" s="948"/>
      <c r="AR110" s="948"/>
      <c r="AS110" s="948"/>
      <c r="AT110" s="949"/>
      <c r="AU110" s="983" t="s">
        <v>73</v>
      </c>
      <c r="AV110" s="984"/>
      <c r="AW110" s="984"/>
      <c r="AX110" s="984"/>
      <c r="AY110" s="984"/>
      <c r="AZ110" s="909" t="s">
        <v>451</v>
      </c>
      <c r="BA110" s="854"/>
      <c r="BB110" s="854"/>
      <c r="BC110" s="854"/>
      <c r="BD110" s="854"/>
      <c r="BE110" s="854"/>
      <c r="BF110" s="854"/>
      <c r="BG110" s="854"/>
      <c r="BH110" s="854"/>
      <c r="BI110" s="854"/>
      <c r="BJ110" s="854"/>
      <c r="BK110" s="854"/>
      <c r="BL110" s="854"/>
      <c r="BM110" s="854"/>
      <c r="BN110" s="854"/>
      <c r="BO110" s="854"/>
      <c r="BP110" s="855"/>
      <c r="BQ110" s="910">
        <v>281321782</v>
      </c>
      <c r="BR110" s="891"/>
      <c r="BS110" s="891"/>
      <c r="BT110" s="891"/>
      <c r="BU110" s="891"/>
      <c r="BV110" s="891">
        <v>281620509</v>
      </c>
      <c r="BW110" s="891"/>
      <c r="BX110" s="891"/>
      <c r="BY110" s="891"/>
      <c r="BZ110" s="891"/>
      <c r="CA110" s="891">
        <v>286534773</v>
      </c>
      <c r="CB110" s="891"/>
      <c r="CC110" s="891"/>
      <c r="CD110" s="891"/>
      <c r="CE110" s="891"/>
      <c r="CF110" s="915">
        <v>149.9</v>
      </c>
      <c r="CG110" s="916"/>
      <c r="CH110" s="916"/>
      <c r="CI110" s="916"/>
      <c r="CJ110" s="916"/>
      <c r="CK110" s="979" t="s">
        <v>452</v>
      </c>
      <c r="CL110" s="865"/>
      <c r="CM110" s="940" t="s">
        <v>453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124586</v>
      </c>
      <c r="DH110" s="891"/>
      <c r="DI110" s="891"/>
      <c r="DJ110" s="891"/>
      <c r="DK110" s="891"/>
      <c r="DL110" s="891">
        <v>140723</v>
      </c>
      <c r="DM110" s="891"/>
      <c r="DN110" s="891"/>
      <c r="DO110" s="891"/>
      <c r="DP110" s="891"/>
      <c r="DQ110" s="891">
        <v>210383</v>
      </c>
      <c r="DR110" s="891"/>
      <c r="DS110" s="891"/>
      <c r="DT110" s="891"/>
      <c r="DU110" s="891"/>
      <c r="DV110" s="892">
        <v>0.1</v>
      </c>
      <c r="DW110" s="892"/>
      <c r="DX110" s="892"/>
      <c r="DY110" s="892"/>
      <c r="DZ110" s="893"/>
    </row>
    <row r="111" spans="1:131" s="248" customFormat="1" ht="26.25" customHeight="1" x14ac:dyDescent="0.15">
      <c r="A111" s="820" t="s">
        <v>454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455</v>
      </c>
      <c r="AB111" s="972"/>
      <c r="AC111" s="972"/>
      <c r="AD111" s="972"/>
      <c r="AE111" s="973"/>
      <c r="AF111" s="974" t="s">
        <v>455</v>
      </c>
      <c r="AG111" s="972"/>
      <c r="AH111" s="972"/>
      <c r="AI111" s="972"/>
      <c r="AJ111" s="973"/>
      <c r="AK111" s="974" t="s">
        <v>456</v>
      </c>
      <c r="AL111" s="972"/>
      <c r="AM111" s="972"/>
      <c r="AN111" s="972"/>
      <c r="AO111" s="973"/>
      <c r="AP111" s="975" t="s">
        <v>128</v>
      </c>
      <c r="AQ111" s="976"/>
      <c r="AR111" s="976"/>
      <c r="AS111" s="976"/>
      <c r="AT111" s="977"/>
      <c r="AU111" s="985"/>
      <c r="AV111" s="986"/>
      <c r="AW111" s="986"/>
      <c r="AX111" s="986"/>
      <c r="AY111" s="986"/>
      <c r="AZ111" s="861" t="s">
        <v>457</v>
      </c>
      <c r="BA111" s="796"/>
      <c r="BB111" s="796"/>
      <c r="BC111" s="796"/>
      <c r="BD111" s="796"/>
      <c r="BE111" s="796"/>
      <c r="BF111" s="796"/>
      <c r="BG111" s="796"/>
      <c r="BH111" s="796"/>
      <c r="BI111" s="796"/>
      <c r="BJ111" s="796"/>
      <c r="BK111" s="796"/>
      <c r="BL111" s="796"/>
      <c r="BM111" s="796"/>
      <c r="BN111" s="796"/>
      <c r="BO111" s="796"/>
      <c r="BP111" s="797"/>
      <c r="BQ111" s="862">
        <v>9466467</v>
      </c>
      <c r="BR111" s="863"/>
      <c r="BS111" s="863"/>
      <c r="BT111" s="863"/>
      <c r="BU111" s="863"/>
      <c r="BV111" s="863">
        <v>10377636</v>
      </c>
      <c r="BW111" s="863"/>
      <c r="BX111" s="863"/>
      <c r="BY111" s="863"/>
      <c r="BZ111" s="863"/>
      <c r="CA111" s="863">
        <v>9672739</v>
      </c>
      <c r="CB111" s="863"/>
      <c r="CC111" s="863"/>
      <c r="CD111" s="863"/>
      <c r="CE111" s="863"/>
      <c r="CF111" s="924">
        <v>5.0999999999999996</v>
      </c>
      <c r="CG111" s="925"/>
      <c r="CH111" s="925"/>
      <c r="CI111" s="925"/>
      <c r="CJ111" s="925"/>
      <c r="CK111" s="980"/>
      <c r="CL111" s="867"/>
      <c r="CM111" s="870" t="s">
        <v>458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455</v>
      </c>
      <c r="DH111" s="863"/>
      <c r="DI111" s="863"/>
      <c r="DJ111" s="863"/>
      <c r="DK111" s="863"/>
      <c r="DL111" s="863" t="s">
        <v>459</v>
      </c>
      <c r="DM111" s="863"/>
      <c r="DN111" s="863"/>
      <c r="DO111" s="863"/>
      <c r="DP111" s="863"/>
      <c r="DQ111" s="863" t="s">
        <v>455</v>
      </c>
      <c r="DR111" s="863"/>
      <c r="DS111" s="863"/>
      <c r="DT111" s="863"/>
      <c r="DU111" s="863"/>
      <c r="DV111" s="840" t="s">
        <v>456</v>
      </c>
      <c r="DW111" s="840"/>
      <c r="DX111" s="840"/>
      <c r="DY111" s="840"/>
      <c r="DZ111" s="841"/>
    </row>
    <row r="112" spans="1:131" s="248" customFormat="1" ht="26.25" customHeight="1" x14ac:dyDescent="0.15">
      <c r="A112" s="965" t="s">
        <v>460</v>
      </c>
      <c r="B112" s="966"/>
      <c r="C112" s="796" t="s">
        <v>461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3666667</v>
      </c>
      <c r="AB112" s="826"/>
      <c r="AC112" s="826"/>
      <c r="AD112" s="826"/>
      <c r="AE112" s="827"/>
      <c r="AF112" s="828">
        <v>4000000</v>
      </c>
      <c r="AG112" s="826"/>
      <c r="AH112" s="826"/>
      <c r="AI112" s="826"/>
      <c r="AJ112" s="827"/>
      <c r="AK112" s="828">
        <v>4166667</v>
      </c>
      <c r="AL112" s="826"/>
      <c r="AM112" s="826"/>
      <c r="AN112" s="826"/>
      <c r="AO112" s="827"/>
      <c r="AP112" s="873">
        <v>2.2000000000000002</v>
      </c>
      <c r="AQ112" s="874"/>
      <c r="AR112" s="874"/>
      <c r="AS112" s="874"/>
      <c r="AT112" s="875"/>
      <c r="AU112" s="985"/>
      <c r="AV112" s="986"/>
      <c r="AW112" s="986"/>
      <c r="AX112" s="986"/>
      <c r="AY112" s="986"/>
      <c r="AZ112" s="861" t="s">
        <v>462</v>
      </c>
      <c r="BA112" s="796"/>
      <c r="BB112" s="796"/>
      <c r="BC112" s="796"/>
      <c r="BD112" s="796"/>
      <c r="BE112" s="796"/>
      <c r="BF112" s="796"/>
      <c r="BG112" s="796"/>
      <c r="BH112" s="796"/>
      <c r="BI112" s="796"/>
      <c r="BJ112" s="796"/>
      <c r="BK112" s="796"/>
      <c r="BL112" s="796"/>
      <c r="BM112" s="796"/>
      <c r="BN112" s="796"/>
      <c r="BO112" s="796"/>
      <c r="BP112" s="797"/>
      <c r="BQ112" s="862">
        <v>70958457</v>
      </c>
      <c r="BR112" s="863"/>
      <c r="BS112" s="863"/>
      <c r="BT112" s="863"/>
      <c r="BU112" s="863"/>
      <c r="BV112" s="863">
        <v>65344158</v>
      </c>
      <c r="BW112" s="863"/>
      <c r="BX112" s="863"/>
      <c r="BY112" s="863"/>
      <c r="BZ112" s="863"/>
      <c r="CA112" s="863">
        <v>60781596</v>
      </c>
      <c r="CB112" s="863"/>
      <c r="CC112" s="863"/>
      <c r="CD112" s="863"/>
      <c r="CE112" s="863"/>
      <c r="CF112" s="924">
        <v>31.8</v>
      </c>
      <c r="CG112" s="925"/>
      <c r="CH112" s="925"/>
      <c r="CI112" s="925"/>
      <c r="CJ112" s="925"/>
      <c r="CK112" s="980"/>
      <c r="CL112" s="867"/>
      <c r="CM112" s="870" t="s">
        <v>463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455</v>
      </c>
      <c r="DH112" s="863"/>
      <c r="DI112" s="863"/>
      <c r="DJ112" s="863"/>
      <c r="DK112" s="863"/>
      <c r="DL112" s="863" t="s">
        <v>455</v>
      </c>
      <c r="DM112" s="863"/>
      <c r="DN112" s="863"/>
      <c r="DO112" s="863"/>
      <c r="DP112" s="863"/>
      <c r="DQ112" s="863" t="s">
        <v>464</v>
      </c>
      <c r="DR112" s="863"/>
      <c r="DS112" s="863"/>
      <c r="DT112" s="863"/>
      <c r="DU112" s="863"/>
      <c r="DV112" s="840" t="s">
        <v>455</v>
      </c>
      <c r="DW112" s="840"/>
      <c r="DX112" s="840"/>
      <c r="DY112" s="840"/>
      <c r="DZ112" s="841"/>
    </row>
    <row r="113" spans="1:130" s="248" customFormat="1" ht="26.25" customHeight="1" x14ac:dyDescent="0.15">
      <c r="A113" s="967"/>
      <c r="B113" s="968"/>
      <c r="C113" s="796" t="s">
        <v>465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5617581</v>
      </c>
      <c r="AB113" s="972"/>
      <c r="AC113" s="972"/>
      <c r="AD113" s="972"/>
      <c r="AE113" s="973"/>
      <c r="AF113" s="974">
        <v>5496799</v>
      </c>
      <c r="AG113" s="972"/>
      <c r="AH113" s="972"/>
      <c r="AI113" s="972"/>
      <c r="AJ113" s="973"/>
      <c r="AK113" s="974">
        <v>5226615</v>
      </c>
      <c r="AL113" s="972"/>
      <c r="AM113" s="972"/>
      <c r="AN113" s="972"/>
      <c r="AO113" s="973"/>
      <c r="AP113" s="975">
        <v>2.7</v>
      </c>
      <c r="AQ113" s="976"/>
      <c r="AR113" s="976"/>
      <c r="AS113" s="976"/>
      <c r="AT113" s="977"/>
      <c r="AU113" s="985"/>
      <c r="AV113" s="986"/>
      <c r="AW113" s="986"/>
      <c r="AX113" s="986"/>
      <c r="AY113" s="986"/>
      <c r="AZ113" s="861" t="s">
        <v>466</v>
      </c>
      <c r="BA113" s="796"/>
      <c r="BB113" s="796"/>
      <c r="BC113" s="796"/>
      <c r="BD113" s="796"/>
      <c r="BE113" s="796"/>
      <c r="BF113" s="796"/>
      <c r="BG113" s="796"/>
      <c r="BH113" s="796"/>
      <c r="BI113" s="796"/>
      <c r="BJ113" s="796"/>
      <c r="BK113" s="796"/>
      <c r="BL113" s="796"/>
      <c r="BM113" s="796"/>
      <c r="BN113" s="796"/>
      <c r="BO113" s="796"/>
      <c r="BP113" s="797"/>
      <c r="BQ113" s="862">
        <v>40882</v>
      </c>
      <c r="BR113" s="863"/>
      <c r="BS113" s="863"/>
      <c r="BT113" s="863"/>
      <c r="BU113" s="863"/>
      <c r="BV113" s="863">
        <v>29380</v>
      </c>
      <c r="BW113" s="863"/>
      <c r="BX113" s="863"/>
      <c r="BY113" s="863"/>
      <c r="BZ113" s="863"/>
      <c r="CA113" s="863">
        <v>17713</v>
      </c>
      <c r="CB113" s="863"/>
      <c r="CC113" s="863"/>
      <c r="CD113" s="863"/>
      <c r="CE113" s="863"/>
      <c r="CF113" s="924">
        <v>0</v>
      </c>
      <c r="CG113" s="925"/>
      <c r="CH113" s="925"/>
      <c r="CI113" s="925"/>
      <c r="CJ113" s="925"/>
      <c r="CK113" s="980"/>
      <c r="CL113" s="867"/>
      <c r="CM113" s="870" t="s">
        <v>467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455</v>
      </c>
      <c r="DH113" s="826"/>
      <c r="DI113" s="826"/>
      <c r="DJ113" s="826"/>
      <c r="DK113" s="827"/>
      <c r="DL113" s="828" t="s">
        <v>464</v>
      </c>
      <c r="DM113" s="826"/>
      <c r="DN113" s="826"/>
      <c r="DO113" s="826"/>
      <c r="DP113" s="827"/>
      <c r="DQ113" s="828" t="s">
        <v>455</v>
      </c>
      <c r="DR113" s="826"/>
      <c r="DS113" s="826"/>
      <c r="DT113" s="826"/>
      <c r="DU113" s="827"/>
      <c r="DV113" s="873" t="s">
        <v>455</v>
      </c>
      <c r="DW113" s="874"/>
      <c r="DX113" s="874"/>
      <c r="DY113" s="874"/>
      <c r="DZ113" s="875"/>
    </row>
    <row r="114" spans="1:130" s="248" customFormat="1" ht="26.25" customHeight="1" x14ac:dyDescent="0.15">
      <c r="A114" s="967"/>
      <c r="B114" s="968"/>
      <c r="C114" s="796" t="s">
        <v>468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1101</v>
      </c>
      <c r="AB114" s="826"/>
      <c r="AC114" s="826"/>
      <c r="AD114" s="826"/>
      <c r="AE114" s="827"/>
      <c r="AF114" s="828">
        <v>1199</v>
      </c>
      <c r="AG114" s="826"/>
      <c r="AH114" s="826"/>
      <c r="AI114" s="826"/>
      <c r="AJ114" s="827"/>
      <c r="AK114" s="828">
        <v>1373</v>
      </c>
      <c r="AL114" s="826"/>
      <c r="AM114" s="826"/>
      <c r="AN114" s="826"/>
      <c r="AO114" s="827"/>
      <c r="AP114" s="873">
        <v>0</v>
      </c>
      <c r="AQ114" s="874"/>
      <c r="AR114" s="874"/>
      <c r="AS114" s="874"/>
      <c r="AT114" s="875"/>
      <c r="AU114" s="985"/>
      <c r="AV114" s="986"/>
      <c r="AW114" s="986"/>
      <c r="AX114" s="986"/>
      <c r="AY114" s="986"/>
      <c r="AZ114" s="861" t="s">
        <v>469</v>
      </c>
      <c r="BA114" s="796"/>
      <c r="BB114" s="796"/>
      <c r="BC114" s="796"/>
      <c r="BD114" s="796"/>
      <c r="BE114" s="796"/>
      <c r="BF114" s="796"/>
      <c r="BG114" s="796"/>
      <c r="BH114" s="796"/>
      <c r="BI114" s="796"/>
      <c r="BJ114" s="796"/>
      <c r="BK114" s="796"/>
      <c r="BL114" s="796"/>
      <c r="BM114" s="796"/>
      <c r="BN114" s="796"/>
      <c r="BO114" s="796"/>
      <c r="BP114" s="797"/>
      <c r="BQ114" s="862">
        <v>66422245</v>
      </c>
      <c r="BR114" s="863"/>
      <c r="BS114" s="863"/>
      <c r="BT114" s="863"/>
      <c r="BU114" s="863"/>
      <c r="BV114" s="863">
        <v>64691701</v>
      </c>
      <c r="BW114" s="863"/>
      <c r="BX114" s="863"/>
      <c r="BY114" s="863"/>
      <c r="BZ114" s="863"/>
      <c r="CA114" s="863">
        <v>62937091</v>
      </c>
      <c r="CB114" s="863"/>
      <c r="CC114" s="863"/>
      <c r="CD114" s="863"/>
      <c r="CE114" s="863"/>
      <c r="CF114" s="924">
        <v>32.9</v>
      </c>
      <c r="CG114" s="925"/>
      <c r="CH114" s="925"/>
      <c r="CI114" s="925"/>
      <c r="CJ114" s="925"/>
      <c r="CK114" s="980"/>
      <c r="CL114" s="867"/>
      <c r="CM114" s="870" t="s">
        <v>470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464</v>
      </c>
      <c r="DH114" s="826"/>
      <c r="DI114" s="826"/>
      <c r="DJ114" s="826"/>
      <c r="DK114" s="827"/>
      <c r="DL114" s="828" t="s">
        <v>455</v>
      </c>
      <c r="DM114" s="826"/>
      <c r="DN114" s="826"/>
      <c r="DO114" s="826"/>
      <c r="DP114" s="827"/>
      <c r="DQ114" s="828" t="s">
        <v>128</v>
      </c>
      <c r="DR114" s="826"/>
      <c r="DS114" s="826"/>
      <c r="DT114" s="826"/>
      <c r="DU114" s="827"/>
      <c r="DV114" s="873" t="s">
        <v>464</v>
      </c>
      <c r="DW114" s="874"/>
      <c r="DX114" s="874"/>
      <c r="DY114" s="874"/>
      <c r="DZ114" s="875"/>
    </row>
    <row r="115" spans="1:130" s="248" customFormat="1" ht="26.25" customHeight="1" x14ac:dyDescent="0.15">
      <c r="A115" s="967"/>
      <c r="B115" s="968"/>
      <c r="C115" s="796" t="s">
        <v>471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1044956</v>
      </c>
      <c r="AB115" s="972"/>
      <c r="AC115" s="972"/>
      <c r="AD115" s="972"/>
      <c r="AE115" s="973"/>
      <c r="AF115" s="974">
        <v>981534</v>
      </c>
      <c r="AG115" s="972"/>
      <c r="AH115" s="972"/>
      <c r="AI115" s="972"/>
      <c r="AJ115" s="973"/>
      <c r="AK115" s="974">
        <v>1347388</v>
      </c>
      <c r="AL115" s="972"/>
      <c r="AM115" s="972"/>
      <c r="AN115" s="972"/>
      <c r="AO115" s="973"/>
      <c r="AP115" s="975">
        <v>0.7</v>
      </c>
      <c r="AQ115" s="976"/>
      <c r="AR115" s="976"/>
      <c r="AS115" s="976"/>
      <c r="AT115" s="977"/>
      <c r="AU115" s="985"/>
      <c r="AV115" s="986"/>
      <c r="AW115" s="986"/>
      <c r="AX115" s="986"/>
      <c r="AY115" s="986"/>
      <c r="AZ115" s="861" t="s">
        <v>472</v>
      </c>
      <c r="BA115" s="796"/>
      <c r="BB115" s="796"/>
      <c r="BC115" s="796"/>
      <c r="BD115" s="796"/>
      <c r="BE115" s="796"/>
      <c r="BF115" s="796"/>
      <c r="BG115" s="796"/>
      <c r="BH115" s="796"/>
      <c r="BI115" s="796"/>
      <c r="BJ115" s="796"/>
      <c r="BK115" s="796"/>
      <c r="BL115" s="796"/>
      <c r="BM115" s="796"/>
      <c r="BN115" s="796"/>
      <c r="BO115" s="796"/>
      <c r="BP115" s="797"/>
      <c r="BQ115" s="862" t="s">
        <v>455</v>
      </c>
      <c r="BR115" s="863"/>
      <c r="BS115" s="863"/>
      <c r="BT115" s="863"/>
      <c r="BU115" s="863"/>
      <c r="BV115" s="863" t="s">
        <v>459</v>
      </c>
      <c r="BW115" s="863"/>
      <c r="BX115" s="863"/>
      <c r="BY115" s="863"/>
      <c r="BZ115" s="863"/>
      <c r="CA115" s="863" t="s">
        <v>455</v>
      </c>
      <c r="CB115" s="863"/>
      <c r="CC115" s="863"/>
      <c r="CD115" s="863"/>
      <c r="CE115" s="863"/>
      <c r="CF115" s="924" t="s">
        <v>455</v>
      </c>
      <c r="CG115" s="925"/>
      <c r="CH115" s="925"/>
      <c r="CI115" s="925"/>
      <c r="CJ115" s="925"/>
      <c r="CK115" s="980"/>
      <c r="CL115" s="867"/>
      <c r="CM115" s="861" t="s">
        <v>473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474</v>
      </c>
      <c r="DH115" s="826"/>
      <c r="DI115" s="826"/>
      <c r="DJ115" s="826"/>
      <c r="DK115" s="827"/>
      <c r="DL115" s="828" t="s">
        <v>455</v>
      </c>
      <c r="DM115" s="826"/>
      <c r="DN115" s="826"/>
      <c r="DO115" s="826"/>
      <c r="DP115" s="827"/>
      <c r="DQ115" s="828" t="s">
        <v>475</v>
      </c>
      <c r="DR115" s="826"/>
      <c r="DS115" s="826"/>
      <c r="DT115" s="826"/>
      <c r="DU115" s="827"/>
      <c r="DV115" s="873" t="s">
        <v>455</v>
      </c>
      <c r="DW115" s="874"/>
      <c r="DX115" s="874"/>
      <c r="DY115" s="874"/>
      <c r="DZ115" s="875"/>
    </row>
    <row r="116" spans="1:130" s="248" customFormat="1" ht="26.25" customHeight="1" x14ac:dyDescent="0.15">
      <c r="A116" s="969"/>
      <c r="B116" s="970"/>
      <c r="C116" s="929" t="s">
        <v>476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464</v>
      </c>
      <c r="AB116" s="826"/>
      <c r="AC116" s="826"/>
      <c r="AD116" s="826"/>
      <c r="AE116" s="827"/>
      <c r="AF116" s="828" t="s">
        <v>459</v>
      </c>
      <c r="AG116" s="826"/>
      <c r="AH116" s="826"/>
      <c r="AI116" s="826"/>
      <c r="AJ116" s="827"/>
      <c r="AK116" s="828" t="s">
        <v>455</v>
      </c>
      <c r="AL116" s="826"/>
      <c r="AM116" s="826"/>
      <c r="AN116" s="826"/>
      <c r="AO116" s="827"/>
      <c r="AP116" s="873" t="s">
        <v>455</v>
      </c>
      <c r="AQ116" s="874"/>
      <c r="AR116" s="874"/>
      <c r="AS116" s="874"/>
      <c r="AT116" s="875"/>
      <c r="AU116" s="985"/>
      <c r="AV116" s="986"/>
      <c r="AW116" s="986"/>
      <c r="AX116" s="986"/>
      <c r="AY116" s="986"/>
      <c r="AZ116" s="912" t="s">
        <v>477</v>
      </c>
      <c r="BA116" s="913"/>
      <c r="BB116" s="913"/>
      <c r="BC116" s="913"/>
      <c r="BD116" s="913"/>
      <c r="BE116" s="913"/>
      <c r="BF116" s="913"/>
      <c r="BG116" s="913"/>
      <c r="BH116" s="913"/>
      <c r="BI116" s="913"/>
      <c r="BJ116" s="913"/>
      <c r="BK116" s="913"/>
      <c r="BL116" s="913"/>
      <c r="BM116" s="913"/>
      <c r="BN116" s="913"/>
      <c r="BO116" s="913"/>
      <c r="BP116" s="914"/>
      <c r="BQ116" s="862" t="s">
        <v>464</v>
      </c>
      <c r="BR116" s="863"/>
      <c r="BS116" s="863"/>
      <c r="BT116" s="863"/>
      <c r="BU116" s="863"/>
      <c r="BV116" s="863" t="s">
        <v>455</v>
      </c>
      <c r="BW116" s="863"/>
      <c r="BX116" s="863"/>
      <c r="BY116" s="863"/>
      <c r="BZ116" s="863"/>
      <c r="CA116" s="863" t="s">
        <v>464</v>
      </c>
      <c r="CB116" s="863"/>
      <c r="CC116" s="863"/>
      <c r="CD116" s="863"/>
      <c r="CE116" s="863"/>
      <c r="CF116" s="924" t="s">
        <v>464</v>
      </c>
      <c r="CG116" s="925"/>
      <c r="CH116" s="925"/>
      <c r="CI116" s="925"/>
      <c r="CJ116" s="925"/>
      <c r="CK116" s="980"/>
      <c r="CL116" s="867"/>
      <c r="CM116" s="870" t="s">
        <v>478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74662</v>
      </c>
      <c r="DH116" s="826"/>
      <c r="DI116" s="826"/>
      <c r="DJ116" s="826"/>
      <c r="DK116" s="827"/>
      <c r="DL116" s="828">
        <v>57014</v>
      </c>
      <c r="DM116" s="826"/>
      <c r="DN116" s="826"/>
      <c r="DO116" s="826"/>
      <c r="DP116" s="827"/>
      <c r="DQ116" s="828">
        <v>42916</v>
      </c>
      <c r="DR116" s="826"/>
      <c r="DS116" s="826"/>
      <c r="DT116" s="826"/>
      <c r="DU116" s="827"/>
      <c r="DV116" s="873">
        <v>0</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479</v>
      </c>
      <c r="Z117" s="952"/>
      <c r="AA117" s="957">
        <v>41924991</v>
      </c>
      <c r="AB117" s="958"/>
      <c r="AC117" s="958"/>
      <c r="AD117" s="958"/>
      <c r="AE117" s="959"/>
      <c r="AF117" s="960">
        <v>40937623</v>
      </c>
      <c r="AG117" s="958"/>
      <c r="AH117" s="958"/>
      <c r="AI117" s="958"/>
      <c r="AJ117" s="959"/>
      <c r="AK117" s="960">
        <v>40337764</v>
      </c>
      <c r="AL117" s="958"/>
      <c r="AM117" s="958"/>
      <c r="AN117" s="958"/>
      <c r="AO117" s="959"/>
      <c r="AP117" s="961"/>
      <c r="AQ117" s="962"/>
      <c r="AR117" s="962"/>
      <c r="AS117" s="962"/>
      <c r="AT117" s="963"/>
      <c r="AU117" s="985"/>
      <c r="AV117" s="986"/>
      <c r="AW117" s="986"/>
      <c r="AX117" s="986"/>
      <c r="AY117" s="986"/>
      <c r="AZ117" s="912" t="s">
        <v>480</v>
      </c>
      <c r="BA117" s="913"/>
      <c r="BB117" s="913"/>
      <c r="BC117" s="913"/>
      <c r="BD117" s="913"/>
      <c r="BE117" s="913"/>
      <c r="BF117" s="913"/>
      <c r="BG117" s="913"/>
      <c r="BH117" s="913"/>
      <c r="BI117" s="913"/>
      <c r="BJ117" s="913"/>
      <c r="BK117" s="913"/>
      <c r="BL117" s="913"/>
      <c r="BM117" s="913"/>
      <c r="BN117" s="913"/>
      <c r="BO117" s="913"/>
      <c r="BP117" s="914"/>
      <c r="BQ117" s="862" t="s">
        <v>455</v>
      </c>
      <c r="BR117" s="863"/>
      <c r="BS117" s="863"/>
      <c r="BT117" s="863"/>
      <c r="BU117" s="863"/>
      <c r="BV117" s="863" t="s">
        <v>474</v>
      </c>
      <c r="BW117" s="863"/>
      <c r="BX117" s="863"/>
      <c r="BY117" s="863"/>
      <c r="BZ117" s="863"/>
      <c r="CA117" s="863" t="s">
        <v>455</v>
      </c>
      <c r="CB117" s="863"/>
      <c r="CC117" s="863"/>
      <c r="CD117" s="863"/>
      <c r="CE117" s="863"/>
      <c r="CF117" s="924" t="s">
        <v>455</v>
      </c>
      <c r="CG117" s="925"/>
      <c r="CH117" s="925"/>
      <c r="CI117" s="925"/>
      <c r="CJ117" s="925"/>
      <c r="CK117" s="980"/>
      <c r="CL117" s="867"/>
      <c r="CM117" s="870" t="s">
        <v>481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455</v>
      </c>
      <c r="DH117" s="826"/>
      <c r="DI117" s="826"/>
      <c r="DJ117" s="826"/>
      <c r="DK117" s="827"/>
      <c r="DL117" s="828" t="s">
        <v>456</v>
      </c>
      <c r="DM117" s="826"/>
      <c r="DN117" s="826"/>
      <c r="DO117" s="826"/>
      <c r="DP117" s="827"/>
      <c r="DQ117" s="828" t="s">
        <v>474</v>
      </c>
      <c r="DR117" s="826"/>
      <c r="DS117" s="826"/>
      <c r="DT117" s="826"/>
      <c r="DU117" s="827"/>
      <c r="DV117" s="873" t="s">
        <v>455</v>
      </c>
      <c r="DW117" s="874"/>
      <c r="DX117" s="874"/>
      <c r="DY117" s="874"/>
      <c r="DZ117" s="875"/>
    </row>
    <row r="118" spans="1:130" s="248" customFormat="1" ht="26.25" customHeight="1" x14ac:dyDescent="0.15">
      <c r="A118" s="950" t="s">
        <v>449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446</v>
      </c>
      <c r="AB118" s="951"/>
      <c r="AC118" s="951"/>
      <c r="AD118" s="951"/>
      <c r="AE118" s="952"/>
      <c r="AF118" s="953" t="s">
        <v>447</v>
      </c>
      <c r="AG118" s="951"/>
      <c r="AH118" s="951"/>
      <c r="AI118" s="951"/>
      <c r="AJ118" s="952"/>
      <c r="AK118" s="953" t="s">
        <v>306</v>
      </c>
      <c r="AL118" s="951"/>
      <c r="AM118" s="951"/>
      <c r="AN118" s="951"/>
      <c r="AO118" s="952"/>
      <c r="AP118" s="954" t="s">
        <v>448</v>
      </c>
      <c r="AQ118" s="955"/>
      <c r="AR118" s="955"/>
      <c r="AS118" s="955"/>
      <c r="AT118" s="956"/>
      <c r="AU118" s="985"/>
      <c r="AV118" s="986"/>
      <c r="AW118" s="986"/>
      <c r="AX118" s="986"/>
      <c r="AY118" s="986"/>
      <c r="AZ118" s="928" t="s">
        <v>482</v>
      </c>
      <c r="BA118" s="929"/>
      <c r="BB118" s="929"/>
      <c r="BC118" s="929"/>
      <c r="BD118" s="929"/>
      <c r="BE118" s="929"/>
      <c r="BF118" s="929"/>
      <c r="BG118" s="929"/>
      <c r="BH118" s="929"/>
      <c r="BI118" s="929"/>
      <c r="BJ118" s="929"/>
      <c r="BK118" s="929"/>
      <c r="BL118" s="929"/>
      <c r="BM118" s="929"/>
      <c r="BN118" s="929"/>
      <c r="BO118" s="929"/>
      <c r="BP118" s="930"/>
      <c r="BQ118" s="931" t="s">
        <v>455</v>
      </c>
      <c r="BR118" s="894"/>
      <c r="BS118" s="894"/>
      <c r="BT118" s="894"/>
      <c r="BU118" s="894"/>
      <c r="BV118" s="894" t="s">
        <v>474</v>
      </c>
      <c r="BW118" s="894"/>
      <c r="BX118" s="894"/>
      <c r="BY118" s="894"/>
      <c r="BZ118" s="894"/>
      <c r="CA118" s="894" t="s">
        <v>455</v>
      </c>
      <c r="CB118" s="894"/>
      <c r="CC118" s="894"/>
      <c r="CD118" s="894"/>
      <c r="CE118" s="894"/>
      <c r="CF118" s="924" t="s">
        <v>455</v>
      </c>
      <c r="CG118" s="925"/>
      <c r="CH118" s="925"/>
      <c r="CI118" s="925"/>
      <c r="CJ118" s="925"/>
      <c r="CK118" s="980"/>
      <c r="CL118" s="867"/>
      <c r="CM118" s="870" t="s">
        <v>483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455</v>
      </c>
      <c r="DH118" s="826"/>
      <c r="DI118" s="826"/>
      <c r="DJ118" s="826"/>
      <c r="DK118" s="827"/>
      <c r="DL118" s="828" t="s">
        <v>455</v>
      </c>
      <c r="DM118" s="826"/>
      <c r="DN118" s="826"/>
      <c r="DO118" s="826"/>
      <c r="DP118" s="827"/>
      <c r="DQ118" s="828" t="s">
        <v>455</v>
      </c>
      <c r="DR118" s="826"/>
      <c r="DS118" s="826"/>
      <c r="DT118" s="826"/>
      <c r="DU118" s="827"/>
      <c r="DV118" s="873" t="s">
        <v>455</v>
      </c>
      <c r="DW118" s="874"/>
      <c r="DX118" s="874"/>
      <c r="DY118" s="874"/>
      <c r="DZ118" s="875"/>
    </row>
    <row r="119" spans="1:130" s="248" customFormat="1" ht="26.25" customHeight="1" x14ac:dyDescent="0.15">
      <c r="A119" s="864" t="s">
        <v>452</v>
      </c>
      <c r="B119" s="865"/>
      <c r="C119" s="940" t="s">
        <v>453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455</v>
      </c>
      <c r="AB119" s="944"/>
      <c r="AC119" s="944"/>
      <c r="AD119" s="944"/>
      <c r="AE119" s="945"/>
      <c r="AF119" s="946" t="s">
        <v>474</v>
      </c>
      <c r="AG119" s="944"/>
      <c r="AH119" s="944"/>
      <c r="AI119" s="944"/>
      <c r="AJ119" s="945"/>
      <c r="AK119" s="946" t="s">
        <v>455</v>
      </c>
      <c r="AL119" s="944"/>
      <c r="AM119" s="944"/>
      <c r="AN119" s="944"/>
      <c r="AO119" s="945"/>
      <c r="AP119" s="947" t="s">
        <v>128</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484</v>
      </c>
      <c r="BP119" s="927"/>
      <c r="BQ119" s="931">
        <v>428209833</v>
      </c>
      <c r="BR119" s="894"/>
      <c r="BS119" s="894"/>
      <c r="BT119" s="894"/>
      <c r="BU119" s="894"/>
      <c r="BV119" s="894">
        <v>422063384</v>
      </c>
      <c r="BW119" s="894"/>
      <c r="BX119" s="894"/>
      <c r="BY119" s="894"/>
      <c r="BZ119" s="894"/>
      <c r="CA119" s="894">
        <v>419943912</v>
      </c>
      <c r="CB119" s="894"/>
      <c r="CC119" s="894"/>
      <c r="CD119" s="894"/>
      <c r="CE119" s="894"/>
      <c r="CF119" s="792"/>
      <c r="CG119" s="793"/>
      <c r="CH119" s="793"/>
      <c r="CI119" s="793"/>
      <c r="CJ119" s="883"/>
      <c r="CK119" s="981"/>
      <c r="CL119" s="869"/>
      <c r="CM119" s="887" t="s">
        <v>485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9267219</v>
      </c>
      <c r="DH119" s="809"/>
      <c r="DI119" s="809"/>
      <c r="DJ119" s="809"/>
      <c r="DK119" s="810"/>
      <c r="DL119" s="811">
        <v>10179899</v>
      </c>
      <c r="DM119" s="809"/>
      <c r="DN119" s="809"/>
      <c r="DO119" s="809"/>
      <c r="DP119" s="810"/>
      <c r="DQ119" s="811">
        <v>9419440</v>
      </c>
      <c r="DR119" s="809"/>
      <c r="DS119" s="809"/>
      <c r="DT119" s="809"/>
      <c r="DU119" s="810"/>
      <c r="DV119" s="897">
        <v>4.9000000000000004</v>
      </c>
      <c r="DW119" s="898"/>
      <c r="DX119" s="898"/>
      <c r="DY119" s="898"/>
      <c r="DZ119" s="899"/>
    </row>
    <row r="120" spans="1:130" s="248" customFormat="1" ht="26.25" customHeight="1" x14ac:dyDescent="0.15">
      <c r="A120" s="866"/>
      <c r="B120" s="867"/>
      <c r="C120" s="870" t="s">
        <v>458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475</v>
      </c>
      <c r="AB120" s="826"/>
      <c r="AC120" s="826"/>
      <c r="AD120" s="826"/>
      <c r="AE120" s="827"/>
      <c r="AF120" s="828" t="s">
        <v>128</v>
      </c>
      <c r="AG120" s="826"/>
      <c r="AH120" s="826"/>
      <c r="AI120" s="826"/>
      <c r="AJ120" s="827"/>
      <c r="AK120" s="828" t="s">
        <v>455</v>
      </c>
      <c r="AL120" s="826"/>
      <c r="AM120" s="826"/>
      <c r="AN120" s="826"/>
      <c r="AO120" s="827"/>
      <c r="AP120" s="873" t="s">
        <v>455</v>
      </c>
      <c r="AQ120" s="874"/>
      <c r="AR120" s="874"/>
      <c r="AS120" s="874"/>
      <c r="AT120" s="875"/>
      <c r="AU120" s="932" t="s">
        <v>486</v>
      </c>
      <c r="AV120" s="933"/>
      <c r="AW120" s="933"/>
      <c r="AX120" s="933"/>
      <c r="AY120" s="934"/>
      <c r="AZ120" s="909" t="s">
        <v>487</v>
      </c>
      <c r="BA120" s="854"/>
      <c r="BB120" s="854"/>
      <c r="BC120" s="854"/>
      <c r="BD120" s="854"/>
      <c r="BE120" s="854"/>
      <c r="BF120" s="854"/>
      <c r="BG120" s="854"/>
      <c r="BH120" s="854"/>
      <c r="BI120" s="854"/>
      <c r="BJ120" s="854"/>
      <c r="BK120" s="854"/>
      <c r="BL120" s="854"/>
      <c r="BM120" s="854"/>
      <c r="BN120" s="854"/>
      <c r="BO120" s="854"/>
      <c r="BP120" s="855"/>
      <c r="BQ120" s="910">
        <v>77197031</v>
      </c>
      <c r="BR120" s="891"/>
      <c r="BS120" s="891"/>
      <c r="BT120" s="891"/>
      <c r="BU120" s="891"/>
      <c r="BV120" s="891">
        <v>78539448</v>
      </c>
      <c r="BW120" s="891"/>
      <c r="BX120" s="891"/>
      <c r="BY120" s="891"/>
      <c r="BZ120" s="891"/>
      <c r="CA120" s="891">
        <v>75899196</v>
      </c>
      <c r="CB120" s="891"/>
      <c r="CC120" s="891"/>
      <c r="CD120" s="891"/>
      <c r="CE120" s="891"/>
      <c r="CF120" s="915">
        <v>39.700000000000003</v>
      </c>
      <c r="CG120" s="916"/>
      <c r="CH120" s="916"/>
      <c r="CI120" s="916"/>
      <c r="CJ120" s="916"/>
      <c r="CK120" s="917" t="s">
        <v>488</v>
      </c>
      <c r="CL120" s="901"/>
      <c r="CM120" s="901"/>
      <c r="CN120" s="901"/>
      <c r="CO120" s="902"/>
      <c r="CP120" s="921" t="s">
        <v>489</v>
      </c>
      <c r="CQ120" s="922"/>
      <c r="CR120" s="922"/>
      <c r="CS120" s="922"/>
      <c r="CT120" s="922"/>
      <c r="CU120" s="922"/>
      <c r="CV120" s="922"/>
      <c r="CW120" s="922"/>
      <c r="CX120" s="922"/>
      <c r="CY120" s="922"/>
      <c r="CZ120" s="922"/>
      <c r="DA120" s="922"/>
      <c r="DB120" s="922"/>
      <c r="DC120" s="922"/>
      <c r="DD120" s="922"/>
      <c r="DE120" s="922"/>
      <c r="DF120" s="923"/>
      <c r="DG120" s="910">
        <v>57789032</v>
      </c>
      <c r="DH120" s="891"/>
      <c r="DI120" s="891"/>
      <c r="DJ120" s="891"/>
      <c r="DK120" s="891"/>
      <c r="DL120" s="891">
        <v>52084827</v>
      </c>
      <c r="DM120" s="891"/>
      <c r="DN120" s="891"/>
      <c r="DO120" s="891"/>
      <c r="DP120" s="891"/>
      <c r="DQ120" s="891">
        <v>47767366</v>
      </c>
      <c r="DR120" s="891"/>
      <c r="DS120" s="891"/>
      <c r="DT120" s="891"/>
      <c r="DU120" s="891"/>
      <c r="DV120" s="892">
        <v>25</v>
      </c>
      <c r="DW120" s="892"/>
      <c r="DX120" s="892"/>
      <c r="DY120" s="892"/>
      <c r="DZ120" s="893"/>
    </row>
    <row r="121" spans="1:130" s="248" customFormat="1" ht="26.25" customHeight="1" x14ac:dyDescent="0.15">
      <c r="A121" s="866"/>
      <c r="B121" s="867"/>
      <c r="C121" s="912" t="s">
        <v>490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455</v>
      </c>
      <c r="AB121" s="826"/>
      <c r="AC121" s="826"/>
      <c r="AD121" s="826"/>
      <c r="AE121" s="827"/>
      <c r="AF121" s="828" t="s">
        <v>455</v>
      </c>
      <c r="AG121" s="826"/>
      <c r="AH121" s="826"/>
      <c r="AI121" s="826"/>
      <c r="AJ121" s="827"/>
      <c r="AK121" s="828" t="s">
        <v>128</v>
      </c>
      <c r="AL121" s="826"/>
      <c r="AM121" s="826"/>
      <c r="AN121" s="826"/>
      <c r="AO121" s="827"/>
      <c r="AP121" s="873" t="s">
        <v>128</v>
      </c>
      <c r="AQ121" s="874"/>
      <c r="AR121" s="874"/>
      <c r="AS121" s="874"/>
      <c r="AT121" s="875"/>
      <c r="AU121" s="935"/>
      <c r="AV121" s="936"/>
      <c r="AW121" s="936"/>
      <c r="AX121" s="936"/>
      <c r="AY121" s="937"/>
      <c r="AZ121" s="861" t="s">
        <v>491</v>
      </c>
      <c r="BA121" s="796"/>
      <c r="BB121" s="796"/>
      <c r="BC121" s="796"/>
      <c r="BD121" s="796"/>
      <c r="BE121" s="796"/>
      <c r="BF121" s="796"/>
      <c r="BG121" s="796"/>
      <c r="BH121" s="796"/>
      <c r="BI121" s="796"/>
      <c r="BJ121" s="796"/>
      <c r="BK121" s="796"/>
      <c r="BL121" s="796"/>
      <c r="BM121" s="796"/>
      <c r="BN121" s="796"/>
      <c r="BO121" s="796"/>
      <c r="BP121" s="797"/>
      <c r="BQ121" s="862">
        <v>46091475</v>
      </c>
      <c r="BR121" s="863"/>
      <c r="BS121" s="863"/>
      <c r="BT121" s="863"/>
      <c r="BU121" s="863"/>
      <c r="BV121" s="863">
        <v>42833959</v>
      </c>
      <c r="BW121" s="863"/>
      <c r="BX121" s="863"/>
      <c r="BY121" s="863"/>
      <c r="BZ121" s="863"/>
      <c r="CA121" s="863">
        <v>43048965</v>
      </c>
      <c r="CB121" s="863"/>
      <c r="CC121" s="863"/>
      <c r="CD121" s="863"/>
      <c r="CE121" s="863"/>
      <c r="CF121" s="924">
        <v>22.5</v>
      </c>
      <c r="CG121" s="925"/>
      <c r="CH121" s="925"/>
      <c r="CI121" s="925"/>
      <c r="CJ121" s="925"/>
      <c r="CK121" s="918"/>
      <c r="CL121" s="904"/>
      <c r="CM121" s="904"/>
      <c r="CN121" s="904"/>
      <c r="CO121" s="905"/>
      <c r="CP121" s="884" t="s">
        <v>492</v>
      </c>
      <c r="CQ121" s="885"/>
      <c r="CR121" s="885"/>
      <c r="CS121" s="885"/>
      <c r="CT121" s="885"/>
      <c r="CU121" s="885"/>
      <c r="CV121" s="885"/>
      <c r="CW121" s="885"/>
      <c r="CX121" s="885"/>
      <c r="CY121" s="885"/>
      <c r="CZ121" s="885"/>
      <c r="DA121" s="885"/>
      <c r="DB121" s="885"/>
      <c r="DC121" s="885"/>
      <c r="DD121" s="885"/>
      <c r="DE121" s="885"/>
      <c r="DF121" s="886"/>
      <c r="DG121" s="862">
        <v>9494097</v>
      </c>
      <c r="DH121" s="863"/>
      <c r="DI121" s="863"/>
      <c r="DJ121" s="863"/>
      <c r="DK121" s="863"/>
      <c r="DL121" s="863">
        <v>8869586</v>
      </c>
      <c r="DM121" s="863"/>
      <c r="DN121" s="863"/>
      <c r="DO121" s="863"/>
      <c r="DP121" s="863"/>
      <c r="DQ121" s="863">
        <v>8483073</v>
      </c>
      <c r="DR121" s="863"/>
      <c r="DS121" s="863"/>
      <c r="DT121" s="863"/>
      <c r="DU121" s="863"/>
      <c r="DV121" s="840">
        <v>4.4000000000000004</v>
      </c>
      <c r="DW121" s="840"/>
      <c r="DX121" s="840"/>
      <c r="DY121" s="840"/>
      <c r="DZ121" s="841"/>
    </row>
    <row r="122" spans="1:130" s="248" customFormat="1" ht="26.25" customHeight="1" x14ac:dyDescent="0.15">
      <c r="A122" s="866"/>
      <c r="B122" s="867"/>
      <c r="C122" s="870" t="s">
        <v>470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455</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493</v>
      </c>
      <c r="BA122" s="929"/>
      <c r="BB122" s="929"/>
      <c r="BC122" s="929"/>
      <c r="BD122" s="929"/>
      <c r="BE122" s="929"/>
      <c r="BF122" s="929"/>
      <c r="BG122" s="929"/>
      <c r="BH122" s="929"/>
      <c r="BI122" s="929"/>
      <c r="BJ122" s="929"/>
      <c r="BK122" s="929"/>
      <c r="BL122" s="929"/>
      <c r="BM122" s="929"/>
      <c r="BN122" s="929"/>
      <c r="BO122" s="929"/>
      <c r="BP122" s="930"/>
      <c r="BQ122" s="931">
        <v>344659184</v>
      </c>
      <c r="BR122" s="894"/>
      <c r="BS122" s="894"/>
      <c r="BT122" s="894"/>
      <c r="BU122" s="894"/>
      <c r="BV122" s="894">
        <v>351547017</v>
      </c>
      <c r="BW122" s="894"/>
      <c r="BX122" s="894"/>
      <c r="BY122" s="894"/>
      <c r="BZ122" s="894"/>
      <c r="CA122" s="894">
        <v>362111687</v>
      </c>
      <c r="CB122" s="894"/>
      <c r="CC122" s="894"/>
      <c r="CD122" s="894"/>
      <c r="CE122" s="894"/>
      <c r="CF122" s="895">
        <v>189.4</v>
      </c>
      <c r="CG122" s="896"/>
      <c r="CH122" s="896"/>
      <c r="CI122" s="896"/>
      <c r="CJ122" s="896"/>
      <c r="CK122" s="918"/>
      <c r="CL122" s="904"/>
      <c r="CM122" s="904"/>
      <c r="CN122" s="904"/>
      <c r="CO122" s="905"/>
      <c r="CP122" s="884" t="s">
        <v>494</v>
      </c>
      <c r="CQ122" s="885"/>
      <c r="CR122" s="885"/>
      <c r="CS122" s="885"/>
      <c r="CT122" s="885"/>
      <c r="CU122" s="885"/>
      <c r="CV122" s="885"/>
      <c r="CW122" s="885"/>
      <c r="CX122" s="885"/>
      <c r="CY122" s="885"/>
      <c r="CZ122" s="885"/>
      <c r="DA122" s="885"/>
      <c r="DB122" s="885"/>
      <c r="DC122" s="885"/>
      <c r="DD122" s="885"/>
      <c r="DE122" s="885"/>
      <c r="DF122" s="886"/>
      <c r="DG122" s="862">
        <v>2525266</v>
      </c>
      <c r="DH122" s="863"/>
      <c r="DI122" s="863"/>
      <c r="DJ122" s="863"/>
      <c r="DK122" s="863"/>
      <c r="DL122" s="863">
        <v>3621884</v>
      </c>
      <c r="DM122" s="863"/>
      <c r="DN122" s="863"/>
      <c r="DO122" s="863"/>
      <c r="DP122" s="863"/>
      <c r="DQ122" s="863">
        <v>3889638</v>
      </c>
      <c r="DR122" s="863"/>
      <c r="DS122" s="863"/>
      <c r="DT122" s="863"/>
      <c r="DU122" s="863"/>
      <c r="DV122" s="840">
        <v>2</v>
      </c>
      <c r="DW122" s="840"/>
      <c r="DX122" s="840"/>
      <c r="DY122" s="840"/>
      <c r="DZ122" s="841"/>
    </row>
    <row r="123" spans="1:130" s="248" customFormat="1" ht="26.25" customHeight="1" x14ac:dyDescent="0.15">
      <c r="A123" s="866"/>
      <c r="B123" s="867"/>
      <c r="C123" s="870" t="s">
        <v>478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18347</v>
      </c>
      <c r="AB123" s="826"/>
      <c r="AC123" s="826"/>
      <c r="AD123" s="826"/>
      <c r="AE123" s="827"/>
      <c r="AF123" s="828">
        <v>17648</v>
      </c>
      <c r="AG123" s="826"/>
      <c r="AH123" s="826"/>
      <c r="AI123" s="826"/>
      <c r="AJ123" s="827"/>
      <c r="AK123" s="828">
        <v>14098</v>
      </c>
      <c r="AL123" s="826"/>
      <c r="AM123" s="826"/>
      <c r="AN123" s="826"/>
      <c r="AO123" s="827"/>
      <c r="AP123" s="873">
        <v>0</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495</v>
      </c>
      <c r="BP123" s="927"/>
      <c r="BQ123" s="881">
        <v>467947690</v>
      </c>
      <c r="BR123" s="882"/>
      <c r="BS123" s="882"/>
      <c r="BT123" s="882"/>
      <c r="BU123" s="882"/>
      <c r="BV123" s="882">
        <v>472920424</v>
      </c>
      <c r="BW123" s="882"/>
      <c r="BX123" s="882"/>
      <c r="BY123" s="882"/>
      <c r="BZ123" s="882"/>
      <c r="CA123" s="882">
        <v>481059848</v>
      </c>
      <c r="CB123" s="882"/>
      <c r="CC123" s="882"/>
      <c r="CD123" s="882"/>
      <c r="CE123" s="882"/>
      <c r="CF123" s="792"/>
      <c r="CG123" s="793"/>
      <c r="CH123" s="793"/>
      <c r="CI123" s="793"/>
      <c r="CJ123" s="883"/>
      <c r="CK123" s="918"/>
      <c r="CL123" s="904"/>
      <c r="CM123" s="904"/>
      <c r="CN123" s="904"/>
      <c r="CO123" s="905"/>
      <c r="CP123" s="884" t="s">
        <v>496</v>
      </c>
      <c r="CQ123" s="885"/>
      <c r="CR123" s="885"/>
      <c r="CS123" s="885"/>
      <c r="CT123" s="885"/>
      <c r="CU123" s="885"/>
      <c r="CV123" s="885"/>
      <c r="CW123" s="885"/>
      <c r="CX123" s="885"/>
      <c r="CY123" s="885"/>
      <c r="CZ123" s="885"/>
      <c r="DA123" s="885"/>
      <c r="DB123" s="885"/>
      <c r="DC123" s="885"/>
      <c r="DD123" s="885"/>
      <c r="DE123" s="885"/>
      <c r="DF123" s="886"/>
      <c r="DG123" s="825">
        <v>807622</v>
      </c>
      <c r="DH123" s="826"/>
      <c r="DI123" s="826"/>
      <c r="DJ123" s="826"/>
      <c r="DK123" s="827"/>
      <c r="DL123" s="828">
        <v>571598</v>
      </c>
      <c r="DM123" s="826"/>
      <c r="DN123" s="826"/>
      <c r="DO123" s="826"/>
      <c r="DP123" s="827"/>
      <c r="DQ123" s="828">
        <v>508735</v>
      </c>
      <c r="DR123" s="826"/>
      <c r="DS123" s="826"/>
      <c r="DT123" s="826"/>
      <c r="DU123" s="827"/>
      <c r="DV123" s="873">
        <v>0.3</v>
      </c>
      <c r="DW123" s="874"/>
      <c r="DX123" s="874"/>
      <c r="DY123" s="874"/>
      <c r="DZ123" s="875"/>
    </row>
    <row r="124" spans="1:130" s="248" customFormat="1" ht="26.25" customHeight="1" thickBot="1" x14ac:dyDescent="0.2">
      <c r="A124" s="866"/>
      <c r="B124" s="867"/>
      <c r="C124" s="870" t="s">
        <v>481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474</v>
      </c>
      <c r="AB124" s="826"/>
      <c r="AC124" s="826"/>
      <c r="AD124" s="826"/>
      <c r="AE124" s="827"/>
      <c r="AF124" s="828" t="s">
        <v>474</v>
      </c>
      <c r="AG124" s="826"/>
      <c r="AH124" s="826"/>
      <c r="AI124" s="826"/>
      <c r="AJ124" s="827"/>
      <c r="AK124" s="828" t="s">
        <v>474</v>
      </c>
      <c r="AL124" s="826"/>
      <c r="AM124" s="826"/>
      <c r="AN124" s="826"/>
      <c r="AO124" s="827"/>
      <c r="AP124" s="873" t="s">
        <v>474</v>
      </c>
      <c r="AQ124" s="874"/>
      <c r="AR124" s="874"/>
      <c r="AS124" s="874"/>
      <c r="AT124" s="875"/>
      <c r="AU124" s="876" t="s">
        <v>497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474</v>
      </c>
      <c r="BR124" s="880"/>
      <c r="BS124" s="880"/>
      <c r="BT124" s="880"/>
      <c r="BU124" s="880"/>
      <c r="BV124" s="880" t="s">
        <v>474</v>
      </c>
      <c r="BW124" s="880"/>
      <c r="BX124" s="880"/>
      <c r="BY124" s="880"/>
      <c r="BZ124" s="880"/>
      <c r="CA124" s="880" t="s">
        <v>475</v>
      </c>
      <c r="CB124" s="880"/>
      <c r="CC124" s="880"/>
      <c r="CD124" s="880"/>
      <c r="CE124" s="880"/>
      <c r="CF124" s="770"/>
      <c r="CG124" s="771"/>
      <c r="CH124" s="771"/>
      <c r="CI124" s="771"/>
      <c r="CJ124" s="911"/>
      <c r="CK124" s="919"/>
      <c r="CL124" s="919"/>
      <c r="CM124" s="919"/>
      <c r="CN124" s="919"/>
      <c r="CO124" s="920"/>
      <c r="CP124" s="884" t="s">
        <v>498</v>
      </c>
      <c r="CQ124" s="885"/>
      <c r="CR124" s="885"/>
      <c r="CS124" s="885"/>
      <c r="CT124" s="885"/>
      <c r="CU124" s="885"/>
      <c r="CV124" s="885"/>
      <c r="CW124" s="885"/>
      <c r="CX124" s="885"/>
      <c r="CY124" s="885"/>
      <c r="CZ124" s="885"/>
      <c r="DA124" s="885"/>
      <c r="DB124" s="885"/>
      <c r="DC124" s="885"/>
      <c r="DD124" s="885"/>
      <c r="DE124" s="885"/>
      <c r="DF124" s="886"/>
      <c r="DG124" s="808">
        <v>342440</v>
      </c>
      <c r="DH124" s="809"/>
      <c r="DI124" s="809"/>
      <c r="DJ124" s="809"/>
      <c r="DK124" s="810"/>
      <c r="DL124" s="811">
        <v>196263</v>
      </c>
      <c r="DM124" s="809"/>
      <c r="DN124" s="809"/>
      <c r="DO124" s="809"/>
      <c r="DP124" s="810"/>
      <c r="DQ124" s="811">
        <v>132784</v>
      </c>
      <c r="DR124" s="809"/>
      <c r="DS124" s="809"/>
      <c r="DT124" s="809"/>
      <c r="DU124" s="810"/>
      <c r="DV124" s="897">
        <v>0.1</v>
      </c>
      <c r="DW124" s="898"/>
      <c r="DX124" s="898"/>
      <c r="DY124" s="898"/>
      <c r="DZ124" s="899"/>
    </row>
    <row r="125" spans="1:130" s="248" customFormat="1" ht="26.25" customHeight="1" x14ac:dyDescent="0.15">
      <c r="A125" s="866"/>
      <c r="B125" s="867"/>
      <c r="C125" s="870" t="s">
        <v>483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499</v>
      </c>
      <c r="AG125" s="826"/>
      <c r="AH125" s="826"/>
      <c r="AI125" s="826"/>
      <c r="AJ125" s="827"/>
      <c r="AK125" s="828" t="s">
        <v>128</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500</v>
      </c>
      <c r="CL125" s="901"/>
      <c r="CM125" s="901"/>
      <c r="CN125" s="901"/>
      <c r="CO125" s="902"/>
      <c r="CP125" s="909" t="s">
        <v>501</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502</v>
      </c>
      <c r="DR125" s="891"/>
      <c r="DS125" s="891"/>
      <c r="DT125" s="891"/>
      <c r="DU125" s="891"/>
      <c r="DV125" s="892" t="s">
        <v>128</v>
      </c>
      <c r="DW125" s="892"/>
      <c r="DX125" s="892"/>
      <c r="DY125" s="892"/>
      <c r="DZ125" s="893"/>
    </row>
    <row r="126" spans="1:130" s="248" customFormat="1" ht="26.25" customHeight="1" thickBot="1" x14ac:dyDescent="0.2">
      <c r="A126" s="866"/>
      <c r="B126" s="867"/>
      <c r="C126" s="870" t="s">
        <v>485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994452</v>
      </c>
      <c r="AB126" s="826"/>
      <c r="AC126" s="826"/>
      <c r="AD126" s="826"/>
      <c r="AE126" s="827"/>
      <c r="AF126" s="828">
        <v>944373</v>
      </c>
      <c r="AG126" s="826"/>
      <c r="AH126" s="826"/>
      <c r="AI126" s="826"/>
      <c r="AJ126" s="827"/>
      <c r="AK126" s="828">
        <v>1308194</v>
      </c>
      <c r="AL126" s="826"/>
      <c r="AM126" s="826"/>
      <c r="AN126" s="826"/>
      <c r="AO126" s="827"/>
      <c r="AP126" s="873">
        <v>0.7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503</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128</v>
      </c>
      <c r="DM126" s="863"/>
      <c r="DN126" s="863"/>
      <c r="DO126" s="863"/>
      <c r="DP126" s="863"/>
      <c r="DQ126" s="863" t="s">
        <v>502</v>
      </c>
      <c r="DR126" s="863"/>
      <c r="DS126" s="863"/>
      <c r="DT126" s="863"/>
      <c r="DU126" s="863"/>
      <c r="DV126" s="840" t="s">
        <v>128</v>
      </c>
      <c r="DW126" s="840"/>
      <c r="DX126" s="840"/>
      <c r="DY126" s="840"/>
      <c r="DZ126" s="841"/>
    </row>
    <row r="127" spans="1:130" s="248" customFormat="1" ht="26.25" customHeight="1" x14ac:dyDescent="0.15">
      <c r="A127" s="868"/>
      <c r="B127" s="869"/>
      <c r="C127" s="887" t="s">
        <v>504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32157</v>
      </c>
      <c r="AB127" s="826"/>
      <c r="AC127" s="826"/>
      <c r="AD127" s="826"/>
      <c r="AE127" s="827"/>
      <c r="AF127" s="828">
        <v>19513</v>
      </c>
      <c r="AG127" s="826"/>
      <c r="AH127" s="826"/>
      <c r="AI127" s="826"/>
      <c r="AJ127" s="827"/>
      <c r="AK127" s="828">
        <v>25096</v>
      </c>
      <c r="AL127" s="826"/>
      <c r="AM127" s="826"/>
      <c r="AN127" s="826"/>
      <c r="AO127" s="827"/>
      <c r="AP127" s="873">
        <v>0</v>
      </c>
      <c r="AQ127" s="874"/>
      <c r="AR127" s="874"/>
      <c r="AS127" s="874"/>
      <c r="AT127" s="875"/>
      <c r="AU127" s="284"/>
      <c r="AV127" s="284"/>
      <c r="AW127" s="284"/>
      <c r="AX127" s="890" t="s">
        <v>505</v>
      </c>
      <c r="AY127" s="858"/>
      <c r="AZ127" s="858"/>
      <c r="BA127" s="858"/>
      <c r="BB127" s="858"/>
      <c r="BC127" s="858"/>
      <c r="BD127" s="858"/>
      <c r="BE127" s="859"/>
      <c r="BF127" s="857" t="s">
        <v>506</v>
      </c>
      <c r="BG127" s="858"/>
      <c r="BH127" s="858"/>
      <c r="BI127" s="858"/>
      <c r="BJ127" s="858"/>
      <c r="BK127" s="858"/>
      <c r="BL127" s="859"/>
      <c r="BM127" s="857" t="s">
        <v>507</v>
      </c>
      <c r="BN127" s="858"/>
      <c r="BO127" s="858"/>
      <c r="BP127" s="858"/>
      <c r="BQ127" s="858"/>
      <c r="BR127" s="858"/>
      <c r="BS127" s="859"/>
      <c r="BT127" s="857" t="s">
        <v>508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509</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499</v>
      </c>
      <c r="DM127" s="863"/>
      <c r="DN127" s="863"/>
      <c r="DO127" s="863"/>
      <c r="DP127" s="863"/>
      <c r="DQ127" s="863" t="s">
        <v>128</v>
      </c>
      <c r="DR127" s="863"/>
      <c r="DS127" s="863"/>
      <c r="DT127" s="863"/>
      <c r="DU127" s="863"/>
      <c r="DV127" s="840" t="s">
        <v>499</v>
      </c>
      <c r="DW127" s="840"/>
      <c r="DX127" s="840"/>
      <c r="DY127" s="840"/>
      <c r="DZ127" s="841"/>
    </row>
    <row r="128" spans="1:130" s="248" customFormat="1" ht="26.25" customHeight="1" thickBot="1" x14ac:dyDescent="0.2">
      <c r="A128" s="842" t="s">
        <v>510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511</v>
      </c>
      <c r="X128" s="844"/>
      <c r="Y128" s="844"/>
      <c r="Z128" s="845"/>
      <c r="AA128" s="846">
        <v>6138898</v>
      </c>
      <c r="AB128" s="847"/>
      <c r="AC128" s="847"/>
      <c r="AD128" s="847"/>
      <c r="AE128" s="848"/>
      <c r="AF128" s="849">
        <v>6117663</v>
      </c>
      <c r="AG128" s="847"/>
      <c r="AH128" s="847"/>
      <c r="AI128" s="847"/>
      <c r="AJ128" s="848"/>
      <c r="AK128" s="849">
        <v>5989901</v>
      </c>
      <c r="AL128" s="847"/>
      <c r="AM128" s="847"/>
      <c r="AN128" s="847"/>
      <c r="AO128" s="848"/>
      <c r="AP128" s="850"/>
      <c r="AQ128" s="851"/>
      <c r="AR128" s="851"/>
      <c r="AS128" s="851"/>
      <c r="AT128" s="852"/>
      <c r="AU128" s="284"/>
      <c r="AV128" s="284"/>
      <c r="AW128" s="284"/>
      <c r="AX128" s="853" t="s">
        <v>512</v>
      </c>
      <c r="AY128" s="854"/>
      <c r="AZ128" s="854"/>
      <c r="BA128" s="854"/>
      <c r="BB128" s="854"/>
      <c r="BC128" s="854"/>
      <c r="BD128" s="854"/>
      <c r="BE128" s="855"/>
      <c r="BF128" s="832" t="s">
        <v>128</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513</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128</v>
      </c>
      <c r="DM128" s="837"/>
      <c r="DN128" s="837"/>
      <c r="DO128" s="837"/>
      <c r="DP128" s="837"/>
      <c r="DQ128" s="837" t="s">
        <v>514</v>
      </c>
      <c r="DR128" s="837"/>
      <c r="DS128" s="837"/>
      <c r="DT128" s="837"/>
      <c r="DU128" s="837"/>
      <c r="DV128" s="838" t="s">
        <v>128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515</v>
      </c>
      <c r="X129" s="823"/>
      <c r="Y129" s="823"/>
      <c r="Z129" s="824"/>
      <c r="AA129" s="825">
        <v>212828384</v>
      </c>
      <c r="AB129" s="826"/>
      <c r="AC129" s="826"/>
      <c r="AD129" s="826"/>
      <c r="AE129" s="827"/>
      <c r="AF129" s="828">
        <v>213100289</v>
      </c>
      <c r="AG129" s="826"/>
      <c r="AH129" s="826"/>
      <c r="AI129" s="826"/>
      <c r="AJ129" s="827"/>
      <c r="AK129" s="828">
        <v>216033868</v>
      </c>
      <c r="AL129" s="826"/>
      <c r="AM129" s="826"/>
      <c r="AN129" s="826"/>
      <c r="AO129" s="827"/>
      <c r="AP129" s="829"/>
      <c r="AQ129" s="830"/>
      <c r="AR129" s="830"/>
      <c r="AS129" s="830"/>
      <c r="AT129" s="831"/>
      <c r="AU129" s="286"/>
      <c r="AV129" s="286"/>
      <c r="AW129" s="286"/>
      <c r="AX129" s="795" t="s">
        <v>516</v>
      </c>
      <c r="AY129" s="796"/>
      <c r="AZ129" s="796"/>
      <c r="BA129" s="796"/>
      <c r="BB129" s="796"/>
      <c r="BC129" s="796"/>
      <c r="BD129" s="796"/>
      <c r="BE129" s="797"/>
      <c r="BF129" s="815" t="s">
        <v>128</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518</v>
      </c>
      <c r="X130" s="823"/>
      <c r="Y130" s="823"/>
      <c r="Z130" s="824"/>
      <c r="AA130" s="825">
        <v>25766031</v>
      </c>
      <c r="AB130" s="826"/>
      <c r="AC130" s="826"/>
      <c r="AD130" s="826"/>
      <c r="AE130" s="827"/>
      <c r="AF130" s="828">
        <v>25279647</v>
      </c>
      <c r="AG130" s="826"/>
      <c r="AH130" s="826"/>
      <c r="AI130" s="826"/>
      <c r="AJ130" s="827"/>
      <c r="AK130" s="828">
        <v>24851566</v>
      </c>
      <c r="AL130" s="826"/>
      <c r="AM130" s="826"/>
      <c r="AN130" s="826"/>
      <c r="AO130" s="827"/>
      <c r="AP130" s="829"/>
      <c r="AQ130" s="830"/>
      <c r="AR130" s="830"/>
      <c r="AS130" s="830"/>
      <c r="AT130" s="831"/>
      <c r="AU130" s="286"/>
      <c r="AV130" s="286"/>
      <c r="AW130" s="286"/>
      <c r="AX130" s="795" t="s">
        <v>519</v>
      </c>
      <c r="AY130" s="796"/>
      <c r="AZ130" s="796"/>
      <c r="BA130" s="796"/>
      <c r="BB130" s="796"/>
      <c r="BC130" s="796"/>
      <c r="BD130" s="796"/>
      <c r="BE130" s="797"/>
      <c r="BF130" s="798">
        <v>5.0999999999999996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520</v>
      </c>
      <c r="X131" s="806"/>
      <c r="Y131" s="806"/>
      <c r="Z131" s="807"/>
      <c r="AA131" s="808">
        <v>187062353</v>
      </c>
      <c r="AB131" s="809"/>
      <c r="AC131" s="809"/>
      <c r="AD131" s="809"/>
      <c r="AE131" s="810"/>
      <c r="AF131" s="811">
        <v>187820642</v>
      </c>
      <c r="AG131" s="809"/>
      <c r="AH131" s="809"/>
      <c r="AI131" s="809"/>
      <c r="AJ131" s="810"/>
      <c r="AK131" s="811">
        <v>191182302</v>
      </c>
      <c r="AL131" s="809"/>
      <c r="AM131" s="809"/>
      <c r="AN131" s="809"/>
      <c r="AO131" s="810"/>
      <c r="AP131" s="812"/>
      <c r="AQ131" s="813"/>
      <c r="AR131" s="813"/>
      <c r="AS131" s="813"/>
      <c r="AT131" s="814"/>
      <c r="AU131" s="286"/>
      <c r="AV131" s="286"/>
      <c r="AW131" s="286"/>
      <c r="AX131" s="773" t="s">
        <v>521</v>
      </c>
      <c r="AY131" s="774"/>
      <c r="AZ131" s="774"/>
      <c r="BA131" s="774"/>
      <c r="BB131" s="774"/>
      <c r="BC131" s="774"/>
      <c r="BD131" s="774"/>
      <c r="BE131" s="775"/>
      <c r="BF131" s="776" t="s">
        <v>128</v>
      </c>
      <c r="BG131" s="777"/>
      <c r="BH131" s="777"/>
      <c r="BI131" s="777"/>
      <c r="BJ131" s="777"/>
      <c r="BK131" s="777"/>
      <c r="BL131" s="778"/>
      <c r="BM131" s="776">
        <v>400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522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523</v>
      </c>
      <c r="W132" s="786"/>
      <c r="X132" s="786"/>
      <c r="Y132" s="786"/>
      <c r="Z132" s="787"/>
      <c r="AA132" s="788">
        <v>5.3565356719999997</v>
      </c>
      <c r="AB132" s="789"/>
      <c r="AC132" s="789"/>
      <c r="AD132" s="789"/>
      <c r="AE132" s="790"/>
      <c r="AF132" s="791">
        <v>5.0794805609999996</v>
      </c>
      <c r="AG132" s="789"/>
      <c r="AH132" s="789"/>
      <c r="AI132" s="789"/>
      <c r="AJ132" s="790"/>
      <c r="AK132" s="791">
        <v>4.967142097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524</v>
      </c>
      <c r="W133" s="765"/>
      <c r="X133" s="765"/>
      <c r="Y133" s="765"/>
      <c r="Z133" s="766"/>
      <c r="AA133" s="767">
        <v>6.5</v>
      </c>
      <c r="AB133" s="768"/>
      <c r="AC133" s="768"/>
      <c r="AD133" s="768"/>
      <c r="AE133" s="769"/>
      <c r="AF133" s="767">
        <v>5.5</v>
      </c>
      <c r="AG133" s="768"/>
      <c r="AH133" s="768"/>
      <c r="AI133" s="768"/>
      <c r="AJ133" s="769"/>
      <c r="AK133" s="767">
        <v>5.0999999999999996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2jgZjOpykOkbpIjCJBT+FUIj8S+GAAfQ1kNKoOdUnHIJecXrh/vZZXzcmKVwRF0+DizQrn5fH6EuU8NwG2c/w==" saltValue="P4G0SLoox61BP2ehFQ1l7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KL7dcZLyfGSGSRVzmqkTrDt5kCTSTprKJEtj+HmbxuvKbnQm+xNZqj74K1CUcT0jWehWJHpaT86Td6xDb2p8w==" saltValue="wLtviEm4vq1+CQyuMPW3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Normal="90" zoomScaleSheetLayoutView="100"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vgO4HcVYnFlAxFVDg9jhTb3pGR457osRENbCn5qESm85Wjs7VpkmqGakbPE5IPJbrkc3vdPUjp6ucCYjXnNtA==" saltValue="P6XARPxOy90sVI/KdlR3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528</v>
      </c>
      <c r="AP7" s="305"/>
      <c r="AQ7" s="306" t="s">
        <v>529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530</v>
      </c>
      <c r="AQ8" s="312" t="s">
        <v>531</v>
      </c>
      <c r="AR8" s="313" t="s">
        <v>532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533</v>
      </c>
      <c r="AL9" s="1190"/>
      <c r="AM9" s="1190"/>
      <c r="AN9" s="1191"/>
      <c r="AO9" s="314">
        <v>80105738</v>
      </c>
      <c r="AP9" s="314">
        <v>100136</v>
      </c>
      <c r="AQ9" s="315">
        <v>105138</v>
      </c>
      <c r="AR9" s="316">
        <v>-4.8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534</v>
      </c>
      <c r="AL10" s="1190"/>
      <c r="AM10" s="1190"/>
      <c r="AN10" s="1191"/>
      <c r="AO10" s="317">
        <v>139723</v>
      </c>
      <c r="AP10" s="317">
        <v>175</v>
      </c>
      <c r="AQ10" s="318">
        <v>110</v>
      </c>
      <c r="AR10" s="319">
        <v>59.1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535</v>
      </c>
      <c r="AL11" s="1190"/>
      <c r="AM11" s="1190"/>
      <c r="AN11" s="1191"/>
      <c r="AO11" s="317">
        <v>189298</v>
      </c>
      <c r="AP11" s="317">
        <v>237</v>
      </c>
      <c r="AQ11" s="318">
        <v>1177</v>
      </c>
      <c r="AR11" s="319">
        <v>-79.900000000000006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536</v>
      </c>
      <c r="AL12" s="1190"/>
      <c r="AM12" s="1190"/>
      <c r="AN12" s="1191"/>
      <c r="AO12" s="317" t="s">
        <v>537</v>
      </c>
      <c r="AP12" s="317" t="s">
        <v>537</v>
      </c>
      <c r="AQ12" s="318">
        <v>5</v>
      </c>
      <c r="AR12" s="319" t="s">
        <v>537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538</v>
      </c>
      <c r="AL13" s="1190"/>
      <c r="AM13" s="1190"/>
      <c r="AN13" s="1191"/>
      <c r="AO13" s="317">
        <v>1377070</v>
      </c>
      <c r="AP13" s="317">
        <v>1721</v>
      </c>
      <c r="AQ13" s="318">
        <v>1930</v>
      </c>
      <c r="AR13" s="319">
        <v>-10.8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539</v>
      </c>
      <c r="AL14" s="1190"/>
      <c r="AM14" s="1190"/>
      <c r="AN14" s="1191"/>
      <c r="AO14" s="317">
        <v>1323419</v>
      </c>
      <c r="AP14" s="317">
        <v>1654</v>
      </c>
      <c r="AQ14" s="318">
        <v>1254</v>
      </c>
      <c r="AR14" s="319">
        <v>31.9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540</v>
      </c>
      <c r="AL15" s="1193"/>
      <c r="AM15" s="1193"/>
      <c r="AN15" s="1194"/>
      <c r="AO15" s="317">
        <v>-6792541</v>
      </c>
      <c r="AP15" s="317">
        <v>-8491</v>
      </c>
      <c r="AQ15" s="318">
        <v>-7365</v>
      </c>
      <c r="AR15" s="319">
        <v>15.3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76342707</v>
      </c>
      <c r="AP16" s="317">
        <v>95432</v>
      </c>
      <c r="AQ16" s="318">
        <v>102249</v>
      </c>
      <c r="AR16" s="319">
        <v>-6.7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542</v>
      </c>
      <c r="AP20" s="326" t="s">
        <v>543</v>
      </c>
      <c r="AQ20" s="327" t="s">
        <v>544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545</v>
      </c>
      <c r="AL21" s="1196"/>
      <c r="AM21" s="1196"/>
      <c r="AN21" s="1197"/>
      <c r="AO21" s="330">
        <v>10.83</v>
      </c>
      <c r="AP21" s="331">
        <v>11.28</v>
      </c>
      <c r="AQ21" s="332">
        <v>-0.45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546</v>
      </c>
      <c r="AL22" s="1196"/>
      <c r="AM22" s="1196"/>
      <c r="AN22" s="1197"/>
      <c r="AO22" s="335">
        <v>100.2</v>
      </c>
      <c r="AP22" s="336">
        <v>99.7</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528</v>
      </c>
      <c r="AP30" s="305"/>
      <c r="AQ30" s="306" t="s">
        <v>529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530</v>
      </c>
      <c r="AQ31" s="312" t="s">
        <v>531</v>
      </c>
      <c r="AR31" s="313" t="s">
        <v>532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550</v>
      </c>
      <c r="AL32" s="1179"/>
      <c r="AM32" s="1179"/>
      <c r="AN32" s="1180"/>
      <c r="AO32" s="345">
        <v>29595721</v>
      </c>
      <c r="AP32" s="345">
        <v>36996</v>
      </c>
      <c r="AQ32" s="346">
        <v>31910</v>
      </c>
      <c r="AR32" s="347">
        <v>15.9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551</v>
      </c>
      <c r="AL33" s="1179"/>
      <c r="AM33" s="1179"/>
      <c r="AN33" s="1180"/>
      <c r="AO33" s="345" t="s">
        <v>537</v>
      </c>
      <c r="AP33" s="345" t="s">
        <v>537</v>
      </c>
      <c r="AQ33" s="346">
        <v>2603</v>
      </c>
      <c r="AR33" s="347" t="s">
        <v>537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552</v>
      </c>
      <c r="AL34" s="1179"/>
      <c r="AM34" s="1179"/>
      <c r="AN34" s="1180"/>
      <c r="AO34" s="345">
        <v>4166667</v>
      </c>
      <c r="AP34" s="345">
        <v>5209</v>
      </c>
      <c r="AQ34" s="346">
        <v>20590</v>
      </c>
      <c r="AR34" s="347">
        <v>-74.7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553</v>
      </c>
      <c r="AL35" s="1179"/>
      <c r="AM35" s="1179"/>
      <c r="AN35" s="1180"/>
      <c r="AO35" s="345">
        <v>5226615</v>
      </c>
      <c r="AP35" s="345">
        <v>6534</v>
      </c>
      <c r="AQ35" s="346">
        <v>9962</v>
      </c>
      <c r="AR35" s="347">
        <v>-34.4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554</v>
      </c>
      <c r="AL36" s="1179"/>
      <c r="AM36" s="1179"/>
      <c r="AN36" s="1180"/>
      <c r="AO36" s="345">
        <v>1373</v>
      </c>
      <c r="AP36" s="345">
        <v>2</v>
      </c>
      <c r="AQ36" s="346">
        <v>163</v>
      </c>
      <c r="AR36" s="347">
        <v>-98.8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555</v>
      </c>
      <c r="AL37" s="1179"/>
      <c r="AM37" s="1179"/>
      <c r="AN37" s="1180"/>
      <c r="AO37" s="345">
        <v>1347388</v>
      </c>
      <c r="AP37" s="345">
        <v>1684</v>
      </c>
      <c r="AQ37" s="346">
        <v>1304</v>
      </c>
      <c r="AR37" s="347">
        <v>29.1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556</v>
      </c>
      <c r="AL38" s="1176"/>
      <c r="AM38" s="1176"/>
      <c r="AN38" s="1177"/>
      <c r="AO38" s="348" t="s">
        <v>537</v>
      </c>
      <c r="AP38" s="348" t="s">
        <v>537</v>
      </c>
      <c r="AQ38" s="349">
        <v>1</v>
      </c>
      <c r="AR38" s="337" t="s">
        <v>537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557</v>
      </c>
      <c r="AL39" s="1176"/>
      <c r="AM39" s="1176"/>
      <c r="AN39" s="1177"/>
      <c r="AO39" s="345">
        <v>-5989901</v>
      </c>
      <c r="AP39" s="345">
        <v>-7488</v>
      </c>
      <c r="AQ39" s="346">
        <v>-16939</v>
      </c>
      <c r="AR39" s="347">
        <v>-55.8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558</v>
      </c>
      <c r="AL40" s="1179"/>
      <c r="AM40" s="1179"/>
      <c r="AN40" s="1180"/>
      <c r="AO40" s="345">
        <v>-24851566</v>
      </c>
      <c r="AP40" s="345">
        <v>-31066</v>
      </c>
      <c r="AQ40" s="346">
        <v>-31934</v>
      </c>
      <c r="AR40" s="347">
        <v>-2.7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9496297</v>
      </c>
      <c r="AP41" s="345">
        <v>11871</v>
      </c>
      <c r="AQ41" s="346">
        <v>17660</v>
      </c>
      <c r="AR41" s="347">
        <v>-32.799999999999997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528</v>
      </c>
      <c r="AN49" s="1186" t="s">
        <v>562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563</v>
      </c>
      <c r="AO50" s="362" t="s">
        <v>564</v>
      </c>
      <c r="AP50" s="363" t="s">
        <v>565</v>
      </c>
      <c r="AQ50" s="364" t="s">
        <v>566</v>
      </c>
      <c r="AR50" s="365" t="s">
        <v>567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568</v>
      </c>
      <c r="AL51" s="358"/>
      <c r="AM51" s="366">
        <v>52110115</v>
      </c>
      <c r="AN51" s="367">
        <v>64501</v>
      </c>
      <c r="AO51" s="368">
        <v>8.1</v>
      </c>
      <c r="AP51" s="369">
        <v>51684</v>
      </c>
      <c r="AQ51" s="370">
        <v>-0.4</v>
      </c>
      <c r="AR51" s="371">
        <v>8.5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569</v>
      </c>
      <c r="AM52" s="374">
        <v>27680895</v>
      </c>
      <c r="AN52" s="375">
        <v>34263</v>
      </c>
      <c r="AO52" s="376">
        <v>-0.8</v>
      </c>
      <c r="AP52" s="377">
        <v>26671</v>
      </c>
      <c r="AQ52" s="378">
        <v>2.6</v>
      </c>
      <c r="AR52" s="379">
        <v>-3.4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570</v>
      </c>
      <c r="AL53" s="358"/>
      <c r="AM53" s="366">
        <v>44083903</v>
      </c>
      <c r="AN53" s="367">
        <v>54626</v>
      </c>
      <c r="AO53" s="368">
        <v>-15.3</v>
      </c>
      <c r="AP53" s="369">
        <v>52897</v>
      </c>
      <c r="AQ53" s="370">
        <v>2.2999999999999998</v>
      </c>
      <c r="AR53" s="371">
        <v>-17.600000000000001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569</v>
      </c>
      <c r="AM54" s="374">
        <v>23507350</v>
      </c>
      <c r="AN54" s="375">
        <v>29129</v>
      </c>
      <c r="AO54" s="376">
        <v>-15</v>
      </c>
      <c r="AP54" s="377">
        <v>27013</v>
      </c>
      <c r="AQ54" s="378">
        <v>1.3</v>
      </c>
      <c r="AR54" s="379">
        <v>-16.3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571</v>
      </c>
      <c r="AL55" s="358"/>
      <c r="AM55" s="366">
        <v>42244181</v>
      </c>
      <c r="AN55" s="367">
        <v>52492</v>
      </c>
      <c r="AO55" s="368">
        <v>-3.9</v>
      </c>
      <c r="AP55" s="369">
        <v>54945</v>
      </c>
      <c r="AQ55" s="370">
        <v>3.9</v>
      </c>
      <c r="AR55" s="371">
        <v>-7.8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569</v>
      </c>
      <c r="AM56" s="374">
        <v>21083006</v>
      </c>
      <c r="AN56" s="375">
        <v>26197</v>
      </c>
      <c r="AO56" s="376">
        <v>-10.1</v>
      </c>
      <c r="AP56" s="377">
        <v>29293</v>
      </c>
      <c r="AQ56" s="378">
        <v>8.4</v>
      </c>
      <c r="AR56" s="379">
        <v>-18.5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572</v>
      </c>
      <c r="AL57" s="358"/>
      <c r="AM57" s="366">
        <v>56699489</v>
      </c>
      <c r="AN57" s="367">
        <v>70651</v>
      </c>
      <c r="AO57" s="368">
        <v>34.6</v>
      </c>
      <c r="AP57" s="369">
        <v>57132</v>
      </c>
      <c r="AQ57" s="370">
        <v>4</v>
      </c>
      <c r="AR57" s="371">
        <v>30.6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569</v>
      </c>
      <c r="AM58" s="374">
        <v>29346368</v>
      </c>
      <c r="AN58" s="375">
        <v>36567</v>
      </c>
      <c r="AO58" s="376">
        <v>39.6</v>
      </c>
      <c r="AP58" s="377">
        <v>30126</v>
      </c>
      <c r="AQ58" s="378">
        <v>2.8</v>
      </c>
      <c r="AR58" s="379">
        <v>36.799999999999997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573</v>
      </c>
      <c r="AL59" s="358"/>
      <c r="AM59" s="366">
        <v>56456955</v>
      </c>
      <c r="AN59" s="367">
        <v>70574</v>
      </c>
      <c r="AO59" s="368">
        <v>-0.1</v>
      </c>
      <c r="AP59" s="369">
        <v>58766</v>
      </c>
      <c r="AQ59" s="370">
        <v>2.9</v>
      </c>
      <c r="AR59" s="371">
        <v>-3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569</v>
      </c>
      <c r="AM60" s="374">
        <v>29937384</v>
      </c>
      <c r="AN60" s="375">
        <v>37423</v>
      </c>
      <c r="AO60" s="376">
        <v>2.2999999999999998</v>
      </c>
      <c r="AP60" s="377">
        <v>29363</v>
      </c>
      <c r="AQ60" s="378">
        <v>-2.5</v>
      </c>
      <c r="AR60" s="379">
        <v>4.8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574</v>
      </c>
      <c r="AL61" s="380"/>
      <c r="AM61" s="381">
        <v>50318929</v>
      </c>
      <c r="AN61" s="382">
        <v>62569</v>
      </c>
      <c r="AO61" s="383">
        <v>4.7</v>
      </c>
      <c r="AP61" s="384">
        <v>55085</v>
      </c>
      <c r="AQ61" s="385">
        <v>2.5</v>
      </c>
      <c r="AR61" s="371">
        <v>2.2000000000000002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569</v>
      </c>
      <c r="AM62" s="374">
        <v>26311001</v>
      </c>
      <c r="AN62" s="375">
        <v>32716</v>
      </c>
      <c r="AO62" s="376">
        <v>3.2</v>
      </c>
      <c r="AP62" s="377">
        <v>28493</v>
      </c>
      <c r="AQ62" s="378">
        <v>2.5</v>
      </c>
      <c r="AR62" s="379">
        <v>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PC7n92SsslFhvtUEW3gedecPU4oj2hmalXdhTjuji5TLUyuqFf2jybuqBlxhn0h9ngjkMIi7ZOFauAzOT2zlA==" saltValue="DzTxOb1Get0TKYIep5Vq8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row r="120" spans="125:125" ht="13.5" hidden="1" customHeight="1" x14ac:dyDescent="0.15"/>
    <row r="121" spans="125:125" ht="13.5" hidden="1" customHeight="1" x14ac:dyDescent="0.15">
      <c r="DU121" s="292"/>
    </row>
  </sheetData>
  <sheetProtection algorithmName="SHA-512" hashValue="skZ9R4qz68gS4GnM7Ir4392z3Kfwj3oAxG0vephUwZh3CyuZOsUBEKHEjeBDsHP2RWdB9WSddMuPJtdqljIehA==" saltValue="Aa1sdqYv8Ar7kYxemkTs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577</v>
      </c>
    </row>
  </sheetData>
  <sheetProtection algorithmName="SHA-512" hashValue="fgzdHJtMtaCJsr7d7BD8E8d14LibwTMNs6TunP7tGMPsrfzC/NBXNTnY1uaLhHueN3Y/e7Ek6qLfkyXHC5wAVQ==" saltValue="DvzL6uVhfjoQCTmAX2k0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00" t="s">
        <v>3</v>
      </c>
      <c r="D47" s="1200"/>
      <c r="E47" s="1201"/>
      <c r="F47" s="11">
        <v>8.5</v>
      </c>
      <c r="G47" s="12">
        <v>7.28</v>
      </c>
      <c r="H47" s="12">
        <v>7.15</v>
      </c>
      <c r="I47" s="12">
        <v>5.42</v>
      </c>
      <c r="J47" s="13">
        <v>4.9800000000000004</v>
      </c>
    </row>
    <row r="48" spans="2:10" ht="57.75" customHeight="1" x14ac:dyDescent="0.15">
      <c r="B48" s="14"/>
      <c r="C48" s="1202" t="s">
        <v>4</v>
      </c>
      <c r="D48" s="1202"/>
      <c r="E48" s="1203"/>
      <c r="F48" s="15">
        <v>3.87</v>
      </c>
      <c r="G48" s="16">
        <v>3.11</v>
      </c>
      <c r="H48" s="16">
        <v>2.83</v>
      </c>
      <c r="I48" s="16">
        <v>2.79</v>
      </c>
      <c r="J48" s="17">
        <v>3</v>
      </c>
    </row>
    <row r="49" spans="2:10" ht="57.75" customHeight="1" thickBot="1" x14ac:dyDescent="0.2">
      <c r="B49" s="18"/>
      <c r="C49" s="1204" t="s">
        <v>5</v>
      </c>
      <c r="D49" s="1204"/>
      <c r="E49" s="1205"/>
      <c r="F49" s="19" t="s">
        <v>583</v>
      </c>
      <c r="G49" s="20" t="s">
        <v>584</v>
      </c>
      <c r="H49" s="20" t="s">
        <v>585</v>
      </c>
      <c r="I49" s="20" t="s">
        <v>586</v>
      </c>
      <c r="J49" s="21" t="s">
        <v>587</v>
      </c>
    </row>
    <row r="50" spans="2:10" ht="13.5" customHeight="1" x14ac:dyDescent="0.15"/>
  </sheetData>
  <sheetProtection algorithmName="SHA-512" hashValue="xYEwZOD5hSFaIwYP5V4k1xhTXk24Qp5ajpXt8APZe75WnmViUDeiv3BJw3FdtLbPV1WafGtYwCXufqazqNEt1A==" saltValue="djJ9uuQfLrAXlXA58dZg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髙岸様ご使用中(￣ー￣)</cp:lastModifiedBy>
  <cp:lastPrinted>2022-03-14T02:14:43Z</cp:lastPrinted>
  <dcterms:created xsi:type="dcterms:W3CDTF">2022-02-02T05:21:01Z</dcterms:created>
  <dcterms:modified xsi:type="dcterms:W3CDTF">2022-03-29T07:13:55Z</dcterms:modified>
  <cp:category/>
</cp:coreProperties>
</file>